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
    </mc:Choice>
  </mc:AlternateContent>
  <bookViews>
    <workbookView xWindow="0" yWindow="0" windowWidth="11805" windowHeight="7680" tabRatio="725" activeTab="2"/>
  </bookViews>
  <sheets>
    <sheet name="Bilanz" sheetId="37" r:id="rId1"/>
    <sheet name="GuV" sheetId="38" r:id="rId2"/>
    <sheet name="Finanzplan" sheetId="39" r:id="rId3"/>
    <sheet name="Anleitung" sheetId="40" r:id="rId4"/>
  </sheets>
  <externalReferences>
    <externalReference r:id="rId5"/>
    <externalReference r:id="rId6"/>
  </externalReferences>
  <definedNames>
    <definedName name="arbeitsklima">#REF!</definedName>
    <definedName name="ausbildung">#REF!</definedName>
    <definedName name="C_acquisition">#REF!</definedName>
    <definedName name="C_retention">#REF!</definedName>
    <definedName name="C_satisfaction">#REF!</definedName>
    <definedName name="culture">#REF!</definedName>
    <definedName name="Culture___Inform.policies">#REF!</definedName>
    <definedName name="Customer_Acquistion">#REF!</definedName>
    <definedName name="Customer_Retention">#REF!</definedName>
    <definedName name="Customer_Satisfaction">#REF!</definedName>
    <definedName name="_xlnm.Print_Area" localSheetId="0">Bilanz!$B$1:$S$33</definedName>
    <definedName name="_xlnm.Print_Area" localSheetId="1">GuV!$A$1:$T$30</definedName>
    <definedName name="E_potential">#REF!</definedName>
    <definedName name="E_productivity">#REF!</definedName>
    <definedName name="E_satisfaction">#REF!</definedName>
    <definedName name="Employees_Potential">#REF!</definedName>
    <definedName name="Employees_Productivity">#REF!</definedName>
    <definedName name="Employees_Satisfaction">#REF!</definedName>
    <definedName name="faktor">#REF!</definedName>
    <definedName name="halbwert">#REF!</definedName>
    <definedName name="infotech">#REF!</definedName>
    <definedName name="kapital">#REF!</definedName>
    <definedName name="kuakqu">#REF!</definedName>
    <definedName name="kueffi">#REF!</definedName>
    <definedName name="Kundenzufriedenheit_generell">'[1]Simulation Run#1'!#REF!</definedName>
    <definedName name="kutreu">#REF!</definedName>
    <definedName name="kuzufr">#REF!</definedName>
    <definedName name="L_behaviour">#REF!</definedName>
    <definedName name="Leadership_Behaviour">#REF!</definedName>
    <definedName name="maprod">#REF!</definedName>
    <definedName name="margen">#REF!</definedName>
    <definedName name="margin">#REF!</definedName>
    <definedName name="Margin_Profit_Growth">#REF!</definedName>
    <definedName name="marketshare">#REF!</definedName>
    <definedName name="Marketshare_Growth">#REF!</definedName>
    <definedName name="marktanteil">#REF!</definedName>
    <definedName name="matreu">#REF!</definedName>
    <definedName name="mazufr">#REF!</definedName>
    <definedName name="P_development">#REF!</definedName>
    <definedName name="prodentw">#REF!</definedName>
    <definedName name="Product_Development">#REF!</definedName>
    <definedName name="Product_Leadership">'[2]input DIRECT Actions'!$A$26:$A$28</definedName>
    <definedName name="qualität">#REF!</definedName>
    <definedName name="quality">#REF!</definedName>
    <definedName name="Quality__Service">#REF!</definedName>
    <definedName name="Return_on_Capital_Employed">#REF!</definedName>
    <definedName name="roce">#REF!</definedName>
    <definedName name="stabilität">#REF!</definedName>
    <definedName name="stability">#REF!</definedName>
    <definedName name="training">#REF!</definedName>
    <definedName name="Volumen">'[1]Simulation Run#1'!#REF!</definedName>
    <definedName name="Wahrgenommener_Vorteil">'[1]Simulation Run#1'!#REF!</definedName>
    <definedName name="Weiterempfehlung">'[1]Simulation Run#1'!#REF!</definedName>
  </definedNames>
  <calcPr calcId="152511"/>
</workbook>
</file>

<file path=xl/calcChain.xml><?xml version="1.0" encoding="utf-8"?>
<calcChain xmlns="http://schemas.openxmlformats.org/spreadsheetml/2006/main">
  <c r="I36" i="37" l="1"/>
  <c r="O36" i="37"/>
  <c r="D15" i="39" l="1"/>
  <c r="G15" i="39"/>
  <c r="F15" i="39"/>
  <c r="E15" i="39"/>
  <c r="S20" i="39" l="1"/>
  <c r="R20" i="39"/>
  <c r="Q20" i="39"/>
  <c r="P20" i="39"/>
  <c r="M20" i="39"/>
  <c r="L20" i="39"/>
  <c r="K20" i="39"/>
  <c r="J20" i="39"/>
  <c r="G20" i="39"/>
  <c r="D21" i="39"/>
  <c r="E21" i="39"/>
  <c r="F21" i="39"/>
  <c r="G21" i="39"/>
  <c r="J21" i="39"/>
  <c r="K21" i="39"/>
  <c r="L21" i="39"/>
  <c r="M21" i="39"/>
  <c r="P21" i="39"/>
  <c r="Q21" i="39"/>
  <c r="R21" i="39"/>
  <c r="S21" i="39"/>
  <c r="O38" i="37" l="1"/>
  <c r="I38" i="37"/>
  <c r="O40" i="37"/>
  <c r="I40" i="37"/>
  <c r="O39" i="37"/>
  <c r="I39" i="37"/>
  <c r="O37" i="37"/>
  <c r="I37" i="37"/>
  <c r="B24" i="39" l="1"/>
  <c r="B10" i="39"/>
  <c r="C15" i="39"/>
  <c r="C14" i="39"/>
  <c r="C13" i="39"/>
  <c r="C12" i="39"/>
  <c r="C11" i="39"/>
  <c r="C8" i="39"/>
  <c r="B21" i="38" l="1"/>
  <c r="B20" i="38"/>
  <c r="H20" i="38"/>
  <c r="N20" i="38"/>
  <c r="T20" i="38"/>
  <c r="S14" i="38"/>
  <c r="R14" i="38"/>
  <c r="Q14" i="38"/>
  <c r="P14" i="38"/>
  <c r="N14" i="38"/>
  <c r="M14" i="38"/>
  <c r="L14" i="38"/>
  <c r="K14" i="38"/>
  <c r="J14" i="38"/>
  <c r="G14" i="38"/>
  <c r="F14" i="38"/>
  <c r="E14" i="38"/>
  <c r="D14" i="38"/>
  <c r="C13" i="38"/>
  <c r="B13" i="38"/>
  <c r="H13" i="38"/>
  <c r="N13" i="38"/>
  <c r="T13" i="38"/>
  <c r="N9" i="38"/>
  <c r="H9" i="38"/>
  <c r="B11" i="39"/>
  <c r="T29" i="38" l="1"/>
  <c r="N29" i="38"/>
  <c r="H29" i="38"/>
  <c r="D26" i="39" l="1"/>
  <c r="F14" i="39"/>
  <c r="E14" i="39"/>
  <c r="G13" i="39"/>
  <c r="F13" i="39"/>
  <c r="E13" i="39"/>
  <c r="G12" i="39"/>
  <c r="F12" i="39"/>
  <c r="E12" i="39"/>
  <c r="G11" i="39"/>
  <c r="F11" i="39"/>
  <c r="E11" i="39"/>
  <c r="D14" i="39"/>
  <c r="D13" i="39"/>
  <c r="D12" i="39"/>
  <c r="D11" i="39"/>
  <c r="G8" i="39"/>
  <c r="F8" i="39"/>
  <c r="E8" i="39"/>
  <c r="D8" i="39"/>
  <c r="S15" i="39" l="1"/>
  <c r="S14" i="39"/>
  <c r="S13" i="39"/>
  <c r="S12" i="39"/>
  <c r="S11" i="39"/>
  <c r="R15" i="39"/>
  <c r="R14" i="39"/>
  <c r="R13" i="39"/>
  <c r="R12" i="39"/>
  <c r="R11" i="39"/>
  <c r="Q15" i="39"/>
  <c r="Q14" i="39"/>
  <c r="Q13" i="39"/>
  <c r="Q12" i="39"/>
  <c r="Q11" i="39"/>
  <c r="P15" i="39"/>
  <c r="P14" i="39"/>
  <c r="P13" i="39"/>
  <c r="P12" i="39"/>
  <c r="P11" i="39"/>
  <c r="S8" i="39"/>
  <c r="S7" i="39"/>
  <c r="R8" i="39"/>
  <c r="R7" i="39"/>
  <c r="Q8" i="39"/>
  <c r="Q7" i="39"/>
  <c r="P8" i="39"/>
  <c r="P7" i="39"/>
  <c r="R10" i="39" l="1"/>
  <c r="Q10" i="39"/>
  <c r="S10" i="39"/>
  <c r="R18" i="39"/>
  <c r="R19" i="39" s="1"/>
  <c r="P18" i="39"/>
  <c r="S18" i="39"/>
  <c r="Q18" i="39"/>
  <c r="P10" i="39"/>
  <c r="P19" i="39" s="1"/>
  <c r="P38" i="37" l="1"/>
  <c r="P40" i="37"/>
  <c r="R38" i="37"/>
  <c r="R40" i="37"/>
  <c r="S19" i="39"/>
  <c r="Q19" i="39"/>
  <c r="T23" i="39"/>
  <c r="T22" i="39"/>
  <c r="T21" i="39"/>
  <c r="T18" i="39"/>
  <c r="T17" i="39"/>
  <c r="T16" i="39"/>
  <c r="T15" i="39"/>
  <c r="T14" i="39"/>
  <c r="T13" i="39"/>
  <c r="T12" i="39"/>
  <c r="T11" i="39"/>
  <c r="T10" i="39"/>
  <c r="T9" i="39"/>
  <c r="T8" i="39"/>
  <c r="T7" i="39"/>
  <c r="T19" i="39" l="1"/>
  <c r="Q38" i="37"/>
  <c r="Q40" i="37"/>
  <c r="S38" i="37"/>
  <c r="S40" i="37"/>
  <c r="P31" i="37"/>
  <c r="S9" i="37"/>
  <c r="R9" i="37"/>
  <c r="S24" i="39" s="1"/>
  <c r="S25" i="39" s="1"/>
  <c r="Q9" i="37"/>
  <c r="P9" i="37"/>
  <c r="T27" i="38"/>
  <c r="T25" i="38"/>
  <c r="T22" i="38"/>
  <c r="T21" i="38"/>
  <c r="T19" i="38"/>
  <c r="T18" i="38"/>
  <c r="T17" i="38"/>
  <c r="T16" i="38"/>
  <c r="T12" i="38"/>
  <c r="T14" i="38" s="1"/>
  <c r="T10" i="38"/>
  <c r="T9" i="38"/>
  <c r="T8" i="38"/>
  <c r="M9" i="37"/>
  <c r="L9" i="37"/>
  <c r="K9" i="37"/>
  <c r="J9" i="37"/>
  <c r="L31" i="37"/>
  <c r="N23" i="39"/>
  <c r="N22" i="39"/>
  <c r="N17" i="39"/>
  <c r="N16" i="39"/>
  <c r="N9" i="39"/>
  <c r="M15" i="39"/>
  <c r="L15" i="39"/>
  <c r="M14" i="39"/>
  <c r="L14" i="39"/>
  <c r="M13" i="39"/>
  <c r="L13" i="39"/>
  <c r="M12" i="39"/>
  <c r="L12" i="39"/>
  <c r="M11" i="39"/>
  <c r="L11" i="39"/>
  <c r="M8" i="39"/>
  <c r="L8" i="39"/>
  <c r="K15" i="39"/>
  <c r="K14" i="39"/>
  <c r="K13" i="39"/>
  <c r="K12" i="39"/>
  <c r="K11" i="39"/>
  <c r="K8" i="39"/>
  <c r="J15" i="39"/>
  <c r="J13" i="39"/>
  <c r="J12" i="39"/>
  <c r="J11" i="39"/>
  <c r="J8" i="39"/>
  <c r="H23" i="39"/>
  <c r="H22" i="39"/>
  <c r="H17" i="39"/>
  <c r="H16" i="39"/>
  <c r="H9" i="39"/>
  <c r="H26" i="39"/>
  <c r="E18" i="39"/>
  <c r="F18" i="39"/>
  <c r="D18" i="39"/>
  <c r="G14" i="39"/>
  <c r="G18" i="39" s="1"/>
  <c r="Q24" i="39" l="1"/>
  <c r="Q25" i="39" s="1"/>
  <c r="K24" i="39"/>
  <c r="J14" i="39"/>
  <c r="N14" i="39" s="1"/>
  <c r="K18" i="39"/>
  <c r="R24" i="39"/>
  <c r="R25" i="39" s="1"/>
  <c r="N15" i="39"/>
  <c r="H18" i="39"/>
  <c r="H13" i="39"/>
  <c r="H14" i="39"/>
  <c r="H15" i="39"/>
  <c r="H21" i="39"/>
  <c r="H12" i="39"/>
  <c r="H8" i="39"/>
  <c r="H11" i="39"/>
  <c r="N8" i="39"/>
  <c r="N11" i="39"/>
  <c r="N13" i="39"/>
  <c r="N12" i="39"/>
  <c r="L18" i="39"/>
  <c r="M18" i="39"/>
  <c r="J18" i="39" l="1"/>
  <c r="N18" i="39" s="1"/>
  <c r="P24" i="39"/>
  <c r="T20" i="39"/>
  <c r="P25" i="39" l="1"/>
  <c r="T24" i="39"/>
  <c r="M23" i="38"/>
  <c r="L23" i="38"/>
  <c r="K23" i="38"/>
  <c r="J23" i="38"/>
  <c r="F23" i="38"/>
  <c r="E23" i="38"/>
  <c r="L11" i="38"/>
  <c r="M11" i="38"/>
  <c r="K31" i="37"/>
  <c r="N27" i="38"/>
  <c r="N8" i="38"/>
  <c r="N11" i="38" s="1"/>
  <c r="N16" i="38"/>
  <c r="N17" i="38"/>
  <c r="N18" i="38"/>
  <c r="N19" i="38"/>
  <c r="N21" i="38"/>
  <c r="N25" i="38"/>
  <c r="H27" i="38"/>
  <c r="H25" i="38"/>
  <c r="H19" i="38"/>
  <c r="H18" i="38"/>
  <c r="H17" i="38"/>
  <c r="H16" i="38"/>
  <c r="H12" i="38"/>
  <c r="H14" i="38" s="1"/>
  <c r="H21" i="38"/>
  <c r="G11" i="38"/>
  <c r="S23" i="38"/>
  <c r="R23" i="38"/>
  <c r="Q23" i="38"/>
  <c r="P23" i="38"/>
  <c r="K11" i="38"/>
  <c r="J11" i="38"/>
  <c r="D23" i="38"/>
  <c r="S11" i="38"/>
  <c r="R11" i="38"/>
  <c r="Q11" i="38"/>
  <c r="P11" i="38"/>
  <c r="F11" i="38"/>
  <c r="E11" i="38"/>
  <c r="D11" i="38"/>
  <c r="O9" i="37"/>
  <c r="I9" i="37"/>
  <c r="G9" i="37"/>
  <c r="F9" i="37"/>
  <c r="E9" i="37"/>
  <c r="D9" i="37"/>
  <c r="O16" i="37"/>
  <c r="I16" i="37"/>
  <c r="C16" i="37"/>
  <c r="J31" i="37"/>
  <c r="S31" i="37"/>
  <c r="R31" i="37"/>
  <c r="Q31" i="37"/>
  <c r="O31" i="37"/>
  <c r="I31" i="37"/>
  <c r="F31" i="37"/>
  <c r="E31" i="37"/>
  <c r="D31" i="37"/>
  <c r="C31" i="37"/>
  <c r="O23" i="37"/>
  <c r="I23" i="37"/>
  <c r="C23" i="37"/>
  <c r="C9" i="37"/>
  <c r="B9" i="38"/>
  <c r="B10" i="38" s="1"/>
  <c r="B16" i="38"/>
  <c r="B17" i="38" s="1"/>
  <c r="B18" i="38" s="1"/>
  <c r="B19" i="38" s="1"/>
  <c r="B8" i="39"/>
  <c r="B9" i="39" s="1"/>
  <c r="C9" i="39"/>
  <c r="H8" i="38"/>
  <c r="H11" i="38" s="1"/>
  <c r="D20" i="39" l="1"/>
  <c r="D24" i="39" s="1"/>
  <c r="F20" i="39"/>
  <c r="E20" i="39"/>
  <c r="E24" i="39" s="1"/>
  <c r="G24" i="39"/>
  <c r="T25" i="39"/>
  <c r="J24" i="39"/>
  <c r="K15" i="38"/>
  <c r="K24" i="38" s="1"/>
  <c r="K26" i="38" s="1"/>
  <c r="K28" i="38" s="1"/>
  <c r="C33" i="37"/>
  <c r="O33" i="37"/>
  <c r="G31" i="37"/>
  <c r="C18" i="37"/>
  <c r="B12" i="39"/>
  <c r="B13" i="39" s="1"/>
  <c r="B14" i="39" s="1"/>
  <c r="T11" i="38"/>
  <c r="T23" i="38"/>
  <c r="N20" i="39"/>
  <c r="M24" i="39"/>
  <c r="M31" i="37"/>
  <c r="L24" i="39"/>
  <c r="N21" i="39"/>
  <c r="F15" i="38"/>
  <c r="F24" i="38" s="1"/>
  <c r="F26" i="38" s="1"/>
  <c r="F28" i="38" s="1"/>
  <c r="F30" i="38" s="1"/>
  <c r="J15" i="38"/>
  <c r="J24" i="38" s="1"/>
  <c r="J26" i="38" s="1"/>
  <c r="J28" i="38" s="1"/>
  <c r="R15" i="38"/>
  <c r="R24" i="38" s="1"/>
  <c r="R26" i="38" s="1"/>
  <c r="R28" i="38" s="1"/>
  <c r="R30" i="38" s="1"/>
  <c r="M15" i="38"/>
  <c r="M24" i="38" s="1"/>
  <c r="M26" i="38" s="1"/>
  <c r="M28" i="38" s="1"/>
  <c r="N23" i="38"/>
  <c r="Q15" i="38"/>
  <c r="Q24" i="38" s="1"/>
  <c r="Q26" i="38" s="1"/>
  <c r="Q28" i="38" s="1"/>
  <c r="Q30" i="38" s="1"/>
  <c r="D15" i="38"/>
  <c r="D24" i="38" s="1"/>
  <c r="D26" i="38" s="1"/>
  <c r="D28" i="38" s="1"/>
  <c r="S15" i="38"/>
  <c r="S24" i="38" s="1"/>
  <c r="S26" i="38" s="1"/>
  <c r="S28" i="38" s="1"/>
  <c r="S30" i="38" s="1"/>
  <c r="L15" i="38"/>
  <c r="L24" i="38" s="1"/>
  <c r="L26" i="38" s="1"/>
  <c r="L28" i="38" s="1"/>
  <c r="E15" i="38"/>
  <c r="E24" i="38" s="1"/>
  <c r="E26" i="38" s="1"/>
  <c r="E28" i="38" s="1"/>
  <c r="P15" i="38"/>
  <c r="N12" i="38"/>
  <c r="G15" i="38"/>
  <c r="H15" i="38"/>
  <c r="I18" i="37"/>
  <c r="O18" i="37"/>
  <c r="G23" i="38"/>
  <c r="I33" i="37"/>
  <c r="H23" i="38"/>
  <c r="B22" i="38"/>
  <c r="B25" i="38"/>
  <c r="B27" i="38" s="1"/>
  <c r="B29" i="38" s="1"/>
  <c r="B12" i="38"/>
  <c r="F24" i="39" l="1"/>
  <c r="H24" i="39" s="1"/>
  <c r="H20" i="39"/>
  <c r="E30" i="38"/>
  <c r="E7" i="39" s="1"/>
  <c r="E10" i="39" s="1"/>
  <c r="E19" i="39" s="1"/>
  <c r="D30" i="38"/>
  <c r="D7" i="39" s="1"/>
  <c r="D10" i="39" s="1"/>
  <c r="D19" i="39" s="1"/>
  <c r="J7" i="39"/>
  <c r="J10" i="39" s="1"/>
  <c r="J19" i="39" s="1"/>
  <c r="J30" i="38"/>
  <c r="M7" i="39"/>
  <c r="M10" i="39" s="1"/>
  <c r="M19" i="39" s="1"/>
  <c r="M30" i="38"/>
  <c r="L7" i="39"/>
  <c r="L10" i="39" s="1"/>
  <c r="L30" i="38"/>
  <c r="K7" i="39"/>
  <c r="K10" i="39" s="1"/>
  <c r="K19" i="39" s="1"/>
  <c r="K30" i="38"/>
  <c r="B15" i="39"/>
  <c r="B20" i="39" s="1"/>
  <c r="B21" i="39" s="1"/>
  <c r="B22" i="39" s="1"/>
  <c r="P24" i="38"/>
  <c r="P26" i="38" s="1"/>
  <c r="T15" i="38"/>
  <c r="N24" i="39"/>
  <c r="N15" i="38"/>
  <c r="G24" i="38"/>
  <c r="G26" i="38" s="1"/>
  <c r="G28" i="38" s="1"/>
  <c r="G30" i="38" s="1"/>
  <c r="H24" i="38"/>
  <c r="H26" i="38" s="1"/>
  <c r="H28" i="38" s="1"/>
  <c r="H30" i="38" s="1"/>
  <c r="K25" i="39" l="1"/>
  <c r="K38" i="37"/>
  <c r="K40" i="37"/>
  <c r="M25" i="39"/>
  <c r="M38" i="37"/>
  <c r="M40" i="37"/>
  <c r="J25" i="39"/>
  <c r="J38" i="37"/>
  <c r="J40" i="37"/>
  <c r="D22" i="37"/>
  <c r="E22" i="37" s="1"/>
  <c r="F22" i="37" s="1"/>
  <c r="G22" i="37" s="1"/>
  <c r="J22" i="37" s="1"/>
  <c r="K22" i="37" s="1"/>
  <c r="L22" i="37" s="1"/>
  <c r="M22" i="37" s="1"/>
  <c r="D25" i="39"/>
  <c r="D27" i="39" s="1"/>
  <c r="E26" i="39" s="1"/>
  <c r="D38" i="37"/>
  <c r="D40" i="37"/>
  <c r="E25" i="39"/>
  <c r="E38" i="37"/>
  <c r="E40" i="37"/>
  <c r="N7" i="39"/>
  <c r="D23" i="37"/>
  <c r="T24" i="38"/>
  <c r="B23" i="39"/>
  <c r="B26" i="39"/>
  <c r="B18" i="39"/>
  <c r="B16" i="39"/>
  <c r="B17" i="39" s="1"/>
  <c r="P28" i="38"/>
  <c r="T26" i="38"/>
  <c r="L19" i="39"/>
  <c r="N10" i="39"/>
  <c r="N24" i="38"/>
  <c r="L38" i="37" l="1"/>
  <c r="L40" i="37"/>
  <c r="E23" i="37"/>
  <c r="E33" i="37" s="1"/>
  <c r="E39" i="37" s="1"/>
  <c r="E27" i="39"/>
  <c r="F26" i="39" s="1"/>
  <c r="D15" i="37"/>
  <c r="D16" i="37" s="1"/>
  <c r="D33" i="37"/>
  <c r="D39" i="37" s="1"/>
  <c r="T28" i="38"/>
  <c r="P30" i="38"/>
  <c r="P22" i="37" s="1"/>
  <c r="Q22" i="37" s="1"/>
  <c r="R22" i="37" s="1"/>
  <c r="S22" i="37" s="1"/>
  <c r="F23" i="37"/>
  <c r="F7" i="39"/>
  <c r="F10" i="39" s="1"/>
  <c r="F19" i="39" s="1"/>
  <c r="G23" i="37"/>
  <c r="L25" i="39"/>
  <c r="N19" i="39"/>
  <c r="N26" i="38"/>
  <c r="N28" i="38" s="1"/>
  <c r="N30" i="38" s="1"/>
  <c r="D18" i="37" l="1"/>
  <c r="D36" i="37"/>
  <c r="E15" i="37"/>
  <c r="E16" i="37" s="1"/>
  <c r="D37" i="37"/>
  <c r="F25" i="39"/>
  <c r="F27" i="39" s="1"/>
  <c r="G26" i="39" s="1"/>
  <c r="F38" i="37"/>
  <c r="F40" i="37"/>
  <c r="G33" i="37"/>
  <c r="G39" i="37" s="1"/>
  <c r="E37" i="37"/>
  <c r="F33" i="37"/>
  <c r="F39" i="37" s="1"/>
  <c r="G7" i="39"/>
  <c r="N25" i="39"/>
  <c r="E18" i="37" l="1"/>
  <c r="E36" i="37"/>
  <c r="G37" i="37"/>
  <c r="F37" i="37"/>
  <c r="F15" i="37"/>
  <c r="F16" i="37" s="1"/>
  <c r="J23" i="37"/>
  <c r="F18" i="37" l="1"/>
  <c r="F36" i="37"/>
  <c r="J33" i="37"/>
  <c r="J39" i="37" s="1"/>
  <c r="K23" i="37"/>
  <c r="J37" i="37" l="1"/>
  <c r="K33" i="37"/>
  <c r="K39" i="37" s="1"/>
  <c r="L23" i="37"/>
  <c r="K37" i="37" l="1"/>
  <c r="L33" i="37"/>
  <c r="L39" i="37" s="1"/>
  <c r="M23" i="37"/>
  <c r="L37" i="37" l="1"/>
  <c r="P23" i="37"/>
  <c r="M33" i="37"/>
  <c r="M39" i="37" s="1"/>
  <c r="M37" i="37" l="1"/>
  <c r="P33" i="37"/>
  <c r="P39" i="37" s="1"/>
  <c r="Q23" i="37"/>
  <c r="P37" i="37" l="1"/>
  <c r="Q33" i="37"/>
  <c r="Q39" i="37" s="1"/>
  <c r="R23" i="37"/>
  <c r="Q37" i="37" l="1"/>
  <c r="R33" i="37"/>
  <c r="R39" i="37" s="1"/>
  <c r="T30" i="38"/>
  <c r="S23" i="37"/>
  <c r="G10" i="39"/>
  <c r="H7" i="39"/>
  <c r="R37" i="37" l="1"/>
  <c r="S33" i="37"/>
  <c r="S39" i="37" s="1"/>
  <c r="G19" i="39"/>
  <c r="H10" i="39"/>
  <c r="G38" i="37" l="1"/>
  <c r="G40" i="37"/>
  <c r="S37" i="37"/>
  <c r="G25" i="39"/>
  <c r="H19" i="39"/>
  <c r="H25" i="39" l="1"/>
  <c r="G27" i="39"/>
  <c r="H27" i="39" l="1"/>
  <c r="G15" i="37"/>
  <c r="G16" i="37" l="1"/>
  <c r="J26" i="39"/>
  <c r="G18" i="37" l="1"/>
  <c r="G36" i="37"/>
  <c r="N26" i="39"/>
  <c r="J27" i="39"/>
  <c r="J15" i="37" l="1"/>
  <c r="J16" i="37" s="1"/>
  <c r="K26" i="39"/>
  <c r="K27" i="39" s="1"/>
  <c r="J18" i="37" l="1"/>
  <c r="J36" i="37"/>
  <c r="K15" i="37"/>
  <c r="K16" i="37" s="1"/>
  <c r="L26" i="39"/>
  <c r="L27" i="39" s="1"/>
  <c r="K18" i="37" l="1"/>
  <c r="K36" i="37"/>
  <c r="M26" i="39"/>
  <c r="M27" i="39" s="1"/>
  <c r="L15" i="37"/>
  <c r="L16" i="37" s="1"/>
  <c r="L18" i="37" l="1"/>
  <c r="L36" i="37"/>
  <c r="M15" i="37"/>
  <c r="P26" i="39" s="1"/>
  <c r="N27" i="39"/>
  <c r="M16" i="37" l="1"/>
  <c r="P27" i="39"/>
  <c r="Q26" i="39" s="1"/>
  <c r="M18" i="37" l="1"/>
  <c r="M36" i="37"/>
  <c r="P15" i="37"/>
  <c r="Q27" i="39"/>
  <c r="R26" i="39" s="1"/>
  <c r="P16" i="37" l="1"/>
  <c r="R27" i="39"/>
  <c r="S26" i="39" s="1"/>
  <c r="Q15" i="37"/>
  <c r="Q16" i="37" s="1"/>
  <c r="Q18" i="37" l="1"/>
  <c r="Q36" i="37"/>
  <c r="P18" i="37"/>
  <c r="P36" i="37"/>
  <c r="R15" i="37"/>
  <c r="R16" i="37" s="1"/>
  <c r="S27" i="39"/>
  <c r="S15" i="37" s="1"/>
  <c r="R18" i="37" l="1"/>
  <c r="R36" i="37"/>
  <c r="S16" i="37"/>
  <c r="S18" i="37" l="1"/>
  <c r="S36" i="37"/>
</calcChain>
</file>

<file path=xl/sharedStrings.xml><?xml version="1.0" encoding="utf-8"?>
<sst xmlns="http://schemas.openxmlformats.org/spreadsheetml/2006/main" count="168" uniqueCount="81">
  <si>
    <t>Start</t>
  </si>
  <si>
    <t>BIZilliance Management-Simulation</t>
  </si>
  <si>
    <t>BILANZ</t>
  </si>
  <si>
    <t>Jahr:</t>
  </si>
  <si>
    <t>I. Qu</t>
  </si>
  <si>
    <t>II. Qu</t>
  </si>
  <si>
    <t>III. Qu</t>
  </si>
  <si>
    <t>IV. Qu</t>
  </si>
  <si>
    <t>Plan</t>
  </si>
  <si>
    <t>Stocks Dept.</t>
  </si>
  <si>
    <t>Maschinen</t>
  </si>
  <si>
    <t xml:space="preserve"> (Abschreibung)</t>
  </si>
  <si>
    <t>ANLAGEVERMÖGEN</t>
  </si>
  <si>
    <t>Rohmaterial</t>
  </si>
  <si>
    <t>Halbfabrikate</t>
  </si>
  <si>
    <t>Fertigfabrikate</t>
  </si>
  <si>
    <t>Lieferforderungen</t>
  </si>
  <si>
    <t>Cash</t>
  </si>
  <si>
    <t>UMLAUFVERMÖGEN</t>
  </si>
  <si>
    <t>GESAMTVERMÖGEN</t>
  </si>
  <si>
    <t>Grundkapital</t>
  </si>
  <si>
    <t>Überschuß / Fehlbetrag</t>
  </si>
  <si>
    <t>EIGENKAPITAL</t>
  </si>
  <si>
    <t>Provision (Taxes, etc.)</t>
  </si>
  <si>
    <t>LONGTERM LOANS</t>
  </si>
  <si>
    <t>Lieferverbindlichkeiten</t>
  </si>
  <si>
    <t>Steuerrückstellung</t>
  </si>
  <si>
    <t>FREMDKAPITAL</t>
  </si>
  <si>
    <t>GESAMTKAPITAL</t>
  </si>
  <si>
    <t>GEWINN- UND VERLUSTRECHNUNG</t>
  </si>
  <si>
    <t>No.</t>
  </si>
  <si>
    <t>Summe</t>
  </si>
  <si>
    <t>Umsätze</t>
  </si>
  <si>
    <t>Provision, so. Erträge</t>
  </si>
  <si>
    <t>Sonstige Erträge</t>
  </si>
  <si>
    <t>I</t>
  </si>
  <si>
    <t>Betriebsleistung (Z 1+2)</t>
  </si>
  <si>
    <t>II</t>
  </si>
  <si>
    <t>III</t>
  </si>
  <si>
    <t>Deckungsbeitrag  I - II</t>
  </si>
  <si>
    <t>Vertriebsaufwand</t>
  </si>
  <si>
    <t>Verwaltungsaufwand</t>
  </si>
  <si>
    <t>Sonstiger Aufwand</t>
  </si>
  <si>
    <t>Others, Innovation, TQM</t>
  </si>
  <si>
    <t>IV</t>
  </si>
  <si>
    <t>V</t>
  </si>
  <si>
    <t>EBITDA III - IV</t>
  </si>
  <si>
    <t>Abschreibungen</t>
  </si>
  <si>
    <t>VI</t>
  </si>
  <si>
    <t>EBIT - Betriebserfolg  V - 11</t>
  </si>
  <si>
    <t>VII</t>
  </si>
  <si>
    <t>Ergebnis vor Steuern  VI - 12</t>
  </si>
  <si>
    <t>Überschuß/Fehlbetrag   VII-13</t>
  </si>
  <si>
    <t xml:space="preserve"> - Investments / + Deinvestments</t>
  </si>
  <si>
    <t>Veränderung Verbindlichkeiten</t>
  </si>
  <si>
    <t>X</t>
  </si>
  <si>
    <t>CAPITALFLOW RECHNUNG</t>
  </si>
  <si>
    <t>Direkte Kosten</t>
  </si>
  <si>
    <t>Direkte Kosten (Z 3-4)</t>
  </si>
  <si>
    <t>Entwicklungsaufwand</t>
  </si>
  <si>
    <t>Logistikaufwand</t>
  </si>
  <si>
    <t>Projektkosten</t>
  </si>
  <si>
    <t>Fixe Kosten sum(5..10)</t>
  </si>
  <si>
    <t>Finanzergebnis</t>
  </si>
  <si>
    <t>Steuern</t>
  </si>
  <si>
    <t>Fabriken</t>
  </si>
  <si>
    <t>Kredite</t>
  </si>
  <si>
    <t>KENNZAHLEN</t>
  </si>
  <si>
    <t>Eigenkapitalquote</t>
  </si>
  <si>
    <t>Gesamtkapitalrentabilität in %</t>
  </si>
  <si>
    <t>Schuldtilgungsdauer in Quartalen</t>
  </si>
  <si>
    <t>Cash-Flow in % der Betriebsleistg.</t>
  </si>
  <si>
    <t xml:space="preserve">Überschuß/Fehlbetrag </t>
  </si>
  <si>
    <t>operativer CASHFLOW I + II</t>
  </si>
  <si>
    <t xml:space="preserve"> + Neue Kredite / - Tilgungen</t>
  </si>
  <si>
    <t xml:space="preserve"> - Dividenden</t>
  </si>
  <si>
    <t>CASH DIFFERENZ   III + IV</t>
  </si>
  <si>
    <t>Cash am Beginn des Qu.</t>
  </si>
  <si>
    <t>CASH ENDBESTAND V+11</t>
  </si>
  <si>
    <t>Working Capital</t>
  </si>
  <si>
    <t xml:space="preserve">Zeigt die Veränderung des WORKING CAPITAL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</si>
</sst>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sz val="20"/>
      <name val="Arial"/>
      <family val="2"/>
    </font>
    <font>
      <sz val="14"/>
      <name val="Arial"/>
      <family val="2"/>
    </font>
    <font>
      <sz val="12"/>
      <name val="Arial"/>
      <family val="2"/>
    </font>
    <font>
      <b/>
      <sz val="12"/>
      <name val="Arial"/>
      <family val="2"/>
    </font>
    <font>
      <sz val="10"/>
      <name val="Arial"/>
      <family val="2"/>
    </font>
    <font>
      <b/>
      <sz val="14"/>
      <name val="Arial"/>
      <family val="2"/>
    </font>
    <font>
      <sz val="16"/>
      <name val="Arial"/>
      <family val="2"/>
    </font>
    <font>
      <b/>
      <sz val="16"/>
      <name val="Arial"/>
      <family val="2"/>
    </font>
    <font>
      <sz val="8"/>
      <name val="Arial"/>
      <family val="2"/>
    </font>
    <font>
      <sz val="12"/>
      <name val="Avant Guard"/>
    </font>
    <font>
      <sz val="28"/>
      <name val="Arial"/>
      <family val="2"/>
    </font>
    <font>
      <b/>
      <sz val="20"/>
      <name val="Arial"/>
      <family val="2"/>
    </font>
    <font>
      <b/>
      <i/>
      <sz val="14"/>
      <name val="Arial"/>
      <family val="2"/>
    </font>
    <font>
      <sz val="18"/>
      <name val="Arial"/>
      <family val="2"/>
    </font>
    <font>
      <b/>
      <sz val="18"/>
      <name val="Arial"/>
      <family val="2"/>
    </font>
    <font>
      <sz val="24"/>
      <name val="Arial"/>
      <family val="2"/>
    </font>
    <font>
      <b/>
      <sz val="24"/>
      <name val="Arial"/>
      <family val="2"/>
    </font>
  </fonts>
  <fills count="9">
    <fill>
      <patternFill patternType="none"/>
    </fill>
    <fill>
      <patternFill patternType="gray125"/>
    </fill>
    <fill>
      <patternFill patternType="solid">
        <fgColor indexed="9"/>
        <bgColor indexed="26"/>
      </patternFill>
    </fill>
    <fill>
      <patternFill patternType="solid">
        <fgColor indexed="26"/>
        <bgColor indexed="43"/>
      </patternFill>
    </fill>
    <fill>
      <patternFill patternType="solid">
        <fgColor indexed="43"/>
        <bgColor indexed="26"/>
      </patternFill>
    </fill>
    <fill>
      <patternFill patternType="solid">
        <fgColor indexed="22"/>
        <bgColor indexed="31"/>
      </patternFill>
    </fill>
    <fill>
      <patternFill patternType="solid">
        <fgColor indexed="13"/>
        <bgColor indexed="34"/>
      </patternFill>
    </fill>
    <fill>
      <patternFill patternType="solid">
        <fgColor theme="4" tint="0.79998168889431442"/>
        <bgColor indexed="64"/>
      </patternFill>
    </fill>
    <fill>
      <patternFill patternType="solid">
        <fgColor theme="4" tint="0.79998168889431442"/>
        <bgColor indexed="26"/>
      </patternFill>
    </fill>
  </fills>
  <borders count="8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8"/>
      </left>
      <right/>
      <top/>
      <bottom style="medium">
        <color indexed="8"/>
      </bottom>
      <diagonal/>
    </border>
    <border>
      <left style="thin">
        <color indexed="8"/>
      </left>
      <right/>
      <top/>
      <bottom style="medium">
        <color indexed="8"/>
      </bottom>
      <diagonal/>
    </border>
    <border>
      <left style="medium">
        <color indexed="64"/>
      </left>
      <right/>
      <top/>
      <bottom style="medium">
        <color indexed="8"/>
      </bottom>
      <diagonal/>
    </border>
    <border>
      <left style="thin">
        <color indexed="8"/>
      </left>
      <right style="medium">
        <color indexed="64"/>
      </right>
      <top/>
      <bottom style="medium">
        <color indexed="8"/>
      </bottom>
      <diagonal/>
    </border>
    <border>
      <left/>
      <right style="medium">
        <color indexed="64"/>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bottom/>
      <diagonal/>
    </border>
    <border>
      <left style="medium">
        <color indexed="8"/>
      </left>
      <right/>
      <top style="thin">
        <color indexed="8"/>
      </top>
      <bottom style="medium">
        <color indexed="8"/>
      </bottom>
      <diagonal/>
    </border>
    <border>
      <left style="medium">
        <color indexed="64"/>
      </left>
      <right/>
      <top style="medium">
        <color indexed="8"/>
      </top>
      <bottom/>
      <diagonal/>
    </border>
    <border>
      <left/>
      <right style="medium">
        <color indexed="64"/>
      </right>
      <top style="medium">
        <color indexed="8"/>
      </top>
      <bottom/>
      <diagonal/>
    </border>
    <border>
      <left/>
      <right/>
      <top style="medium">
        <color indexed="8"/>
      </top>
      <bottom/>
      <diagonal/>
    </border>
    <border>
      <left style="medium">
        <color indexed="64"/>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8"/>
      </left>
      <right style="medium">
        <color indexed="64"/>
      </right>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64"/>
      </right>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0" fontId="3" fillId="0" borderId="0"/>
  </cellStyleXfs>
  <cellXfs count="208">
    <xf numFmtId="0" fontId="0" fillId="0" borderId="0" xfId="0"/>
    <xf numFmtId="0" fontId="3" fillId="0" borderId="0" xfId="3"/>
    <xf numFmtId="0" fontId="11" fillId="0" borderId="0" xfId="3" applyFont="1" applyAlignment="1"/>
    <xf numFmtId="0" fontId="12" fillId="0" borderId="0" xfId="3" applyFont="1" applyAlignment="1">
      <alignment horizontal="center"/>
    </xf>
    <xf numFmtId="0" fontId="12" fillId="0" borderId="0" xfId="3" applyFont="1" applyBorder="1" applyAlignment="1">
      <alignment horizontal="center"/>
    </xf>
    <xf numFmtId="0" fontId="4" fillId="0" borderId="0" xfId="3" applyFont="1" applyAlignment="1">
      <alignment horizontal="right"/>
    </xf>
    <xf numFmtId="0" fontId="3" fillId="0" borderId="0" xfId="3" applyFont="1"/>
    <xf numFmtId="0" fontId="7" fillId="0" borderId="0" xfId="3" applyFont="1"/>
    <xf numFmtId="0" fontId="13" fillId="0" borderId="0" xfId="3" applyFont="1"/>
    <xf numFmtId="0" fontId="4" fillId="0" borderId="0" xfId="3" applyFont="1"/>
    <xf numFmtId="0" fontId="7" fillId="0" borderId="0" xfId="3" applyFont="1" applyAlignment="1">
      <alignment horizontal="center" vertical="center" wrapText="1"/>
    </xf>
    <xf numFmtId="0" fontId="7" fillId="0" borderId="6" xfId="3" applyFont="1" applyBorder="1" applyAlignment="1">
      <alignment horizontal="center" vertical="center" wrapText="1"/>
    </xf>
    <xf numFmtId="0" fontId="7" fillId="0" borderId="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3" fillId="0" borderId="0" xfId="3" applyAlignment="1">
      <alignment horizontal="center" vertical="center" wrapText="1"/>
    </xf>
    <xf numFmtId="0" fontId="7" fillId="0" borderId="0" xfId="3" applyFont="1" applyAlignment="1">
      <alignment horizontal="center"/>
    </xf>
    <xf numFmtId="0" fontId="5" fillId="0" borderId="9" xfId="3" applyFont="1" applyBorder="1" applyAlignment="1">
      <alignment horizontal="center"/>
    </xf>
    <xf numFmtId="0" fontId="7" fillId="0" borderId="10" xfId="3" applyFont="1" applyBorder="1" applyAlignment="1">
      <alignment horizontal="center"/>
    </xf>
    <xf numFmtId="0" fontId="5" fillId="0" borderId="9" xfId="3" applyFont="1" applyBorder="1" applyAlignment="1">
      <alignment horizontal="center" vertical="center"/>
    </xf>
    <xf numFmtId="0" fontId="7" fillId="0" borderId="11" xfId="3" applyFont="1" applyBorder="1" applyAlignment="1">
      <alignment horizontal="center" vertical="center"/>
    </xf>
    <xf numFmtId="0" fontId="7" fillId="0" borderId="10" xfId="3" applyFont="1" applyBorder="1" applyAlignment="1">
      <alignment horizontal="center" vertical="center"/>
    </xf>
    <xf numFmtId="0" fontId="7" fillId="0" borderId="12" xfId="3" applyFont="1" applyBorder="1" applyAlignment="1">
      <alignment horizontal="center" vertical="center"/>
    </xf>
    <xf numFmtId="0" fontId="14" fillId="2" borderId="11" xfId="3" applyFont="1" applyFill="1" applyBorder="1" applyAlignment="1">
      <alignment horizontal="center"/>
    </xf>
    <xf numFmtId="0" fontId="14" fillId="2" borderId="14" xfId="3" applyFont="1" applyFill="1" applyBorder="1" applyAlignment="1">
      <alignment horizontal="center"/>
    </xf>
    <xf numFmtId="0" fontId="14" fillId="0" borderId="15" xfId="3" applyFont="1" applyBorder="1" applyAlignment="1">
      <alignment horizontal="center"/>
    </xf>
    <xf numFmtId="0" fontId="14" fillId="2" borderId="9" xfId="3" applyFont="1" applyFill="1" applyBorder="1" applyAlignment="1">
      <alignment horizontal="center"/>
    </xf>
    <xf numFmtId="0" fontId="3" fillId="0" borderId="16" xfId="3" applyBorder="1"/>
    <xf numFmtId="0" fontId="3" fillId="0" borderId="17" xfId="3" applyBorder="1"/>
    <xf numFmtId="0" fontId="3" fillId="0" borderId="18" xfId="3" applyBorder="1"/>
    <xf numFmtId="0" fontId="3" fillId="0" borderId="19" xfId="3" applyBorder="1"/>
    <xf numFmtId="0" fontId="3" fillId="0" borderId="20" xfId="3" applyBorder="1"/>
    <xf numFmtId="0" fontId="3" fillId="0" borderId="21" xfId="3" applyBorder="1"/>
    <xf numFmtId="0" fontId="3" fillId="2" borderId="20" xfId="3" applyFill="1" applyBorder="1"/>
    <xf numFmtId="0" fontId="3" fillId="2" borderId="22" xfId="3" applyFill="1" applyBorder="1"/>
    <xf numFmtId="0" fontId="3" fillId="2" borderId="16" xfId="3" applyFill="1" applyBorder="1"/>
    <xf numFmtId="0" fontId="3" fillId="0" borderId="23" xfId="3" applyBorder="1"/>
    <xf numFmtId="0" fontId="3" fillId="0" borderId="24" xfId="3" applyBorder="1"/>
    <xf numFmtId="0" fontId="3" fillId="0" borderId="25" xfId="3" applyBorder="1"/>
    <xf numFmtId="0" fontId="3" fillId="0" borderId="26" xfId="3" applyBorder="1"/>
    <xf numFmtId="0" fontId="3" fillId="2" borderId="25" xfId="3" applyFill="1" applyBorder="1"/>
    <xf numFmtId="0" fontId="3" fillId="0" borderId="27" xfId="3" applyBorder="1"/>
    <xf numFmtId="0" fontId="3" fillId="0" borderId="5" xfId="3" applyBorder="1"/>
    <xf numFmtId="0" fontId="3" fillId="0" borderId="28" xfId="3" applyBorder="1"/>
    <xf numFmtId="0" fontId="3" fillId="0" borderId="29" xfId="3" applyBorder="1"/>
    <xf numFmtId="0" fontId="3" fillId="0" borderId="30" xfId="3" applyBorder="1"/>
    <xf numFmtId="0" fontId="3" fillId="0" borderId="31" xfId="3" applyBorder="1"/>
    <xf numFmtId="0" fontId="3" fillId="2" borderId="30" xfId="3" applyFill="1" applyBorder="1"/>
    <xf numFmtId="0" fontId="3" fillId="2" borderId="27" xfId="3" applyFill="1" applyBorder="1"/>
    <xf numFmtId="0" fontId="3" fillId="3" borderId="32" xfId="3" applyFill="1" applyBorder="1"/>
    <xf numFmtId="0" fontId="3" fillId="3" borderId="33" xfId="3" applyFill="1" applyBorder="1"/>
    <xf numFmtId="0" fontId="3" fillId="3" borderId="34" xfId="3" applyFill="1" applyBorder="1"/>
    <xf numFmtId="0" fontId="3" fillId="3" borderId="35" xfId="3" applyFill="1" applyBorder="1"/>
    <xf numFmtId="0" fontId="3" fillId="3" borderId="36" xfId="3" applyFill="1" applyBorder="1"/>
    <xf numFmtId="0" fontId="3" fillId="3" borderId="37" xfId="3" applyFill="1" applyBorder="1"/>
    <xf numFmtId="0" fontId="3" fillId="0" borderId="38" xfId="3" applyBorder="1"/>
    <xf numFmtId="0" fontId="3" fillId="0" borderId="0" xfId="3" applyBorder="1"/>
    <xf numFmtId="0" fontId="3" fillId="0" borderId="2" xfId="3" applyBorder="1"/>
    <xf numFmtId="0" fontId="3" fillId="0" borderId="3" xfId="3" applyBorder="1"/>
    <xf numFmtId="0" fontId="3" fillId="0" borderId="9" xfId="3" applyBorder="1"/>
    <xf numFmtId="0" fontId="3" fillId="2" borderId="11" xfId="3" applyFill="1" applyBorder="1"/>
    <xf numFmtId="0" fontId="3" fillId="2" borderId="14" xfId="3" applyFill="1" applyBorder="1"/>
    <xf numFmtId="0" fontId="3" fillId="0" borderId="39" xfId="3" applyBorder="1"/>
    <xf numFmtId="0" fontId="3" fillId="2" borderId="2" xfId="3" applyFill="1" applyBorder="1"/>
    <xf numFmtId="0" fontId="3" fillId="2" borderId="0" xfId="3" applyFill="1" applyBorder="1"/>
    <xf numFmtId="0" fontId="7" fillId="2" borderId="0" xfId="3" applyFont="1" applyFill="1" applyBorder="1"/>
    <xf numFmtId="0" fontId="7" fillId="2" borderId="0" xfId="3" applyFont="1" applyFill="1"/>
    <xf numFmtId="0" fontId="3" fillId="2" borderId="0" xfId="3" applyFill="1"/>
    <xf numFmtId="0" fontId="3" fillId="0" borderId="6" xfId="3" applyBorder="1"/>
    <xf numFmtId="0" fontId="3" fillId="2" borderId="40" xfId="3" applyFill="1" applyBorder="1"/>
    <xf numFmtId="0" fontId="3" fillId="2" borderId="42" xfId="3" applyFill="1" applyBorder="1"/>
    <xf numFmtId="0" fontId="3" fillId="2" borderId="43" xfId="3" applyFill="1" applyBorder="1"/>
    <xf numFmtId="0" fontId="3" fillId="2" borderId="44" xfId="3" applyFill="1" applyBorder="1"/>
    <xf numFmtId="0" fontId="3" fillId="2" borderId="46" xfId="3" applyFill="1" applyBorder="1"/>
    <xf numFmtId="0" fontId="3" fillId="0" borderId="34" xfId="3" applyBorder="1"/>
    <xf numFmtId="0" fontId="3" fillId="0" borderId="47" xfId="3" applyBorder="1"/>
    <xf numFmtId="0" fontId="3" fillId="0" borderId="48" xfId="3" applyBorder="1"/>
    <xf numFmtId="0" fontId="3" fillId="0" borderId="49" xfId="3" applyBorder="1"/>
    <xf numFmtId="0" fontId="3" fillId="0" borderId="0" xfId="3" applyFont="1" applyAlignment="1">
      <alignment horizontal="center"/>
    </xf>
    <xf numFmtId="0" fontId="12" fillId="0" borderId="0" xfId="3" applyFont="1" applyBorder="1" applyAlignment="1">
      <alignment horizontal="left"/>
    </xf>
    <xf numFmtId="0" fontId="4" fillId="0" borderId="0" xfId="3" applyFont="1" applyBorder="1" applyAlignment="1">
      <alignment horizontal="center"/>
    </xf>
    <xf numFmtId="0" fontId="3" fillId="0" borderId="0" xfId="3" applyAlignment="1">
      <alignment horizontal="right"/>
    </xf>
    <xf numFmtId="0" fontId="3" fillId="0" borderId="0" xfId="3" applyFont="1" applyAlignment="1"/>
    <xf numFmtId="0" fontId="2" fillId="0" borderId="0" xfId="3" applyFont="1" applyAlignment="1"/>
    <xf numFmtId="0" fontId="15" fillId="0" borderId="0" xfId="3" applyFont="1" applyAlignment="1">
      <alignment horizontal="right"/>
    </xf>
    <xf numFmtId="0" fontId="15" fillId="0" borderId="0" xfId="3" applyFont="1" applyAlignment="1"/>
    <xf numFmtId="0" fontId="15" fillId="0" borderId="0" xfId="3" applyFont="1"/>
    <xf numFmtId="0" fontId="16" fillId="0" borderId="0" xfId="3" applyFont="1" applyAlignment="1"/>
    <xf numFmtId="0" fontId="16" fillId="0" borderId="0" xfId="3" applyFont="1"/>
    <xf numFmtId="0" fontId="3" fillId="0" borderId="0" xfId="3" applyAlignment="1"/>
    <xf numFmtId="0" fontId="3" fillId="0" borderId="0" xfId="3" applyAlignment="1">
      <alignment horizontal="center"/>
    </xf>
    <xf numFmtId="0" fontId="7" fillId="0" borderId="34" xfId="3" applyFont="1" applyBorder="1" applyAlignment="1">
      <alignment horizontal="center" vertical="center" wrapText="1"/>
    </xf>
    <xf numFmtId="0" fontId="7" fillId="0" borderId="50"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51" xfId="3" applyFont="1" applyBorder="1" applyAlignment="1">
      <alignment horizontal="center" vertical="center" wrapText="1"/>
    </xf>
    <xf numFmtId="0" fontId="14" fillId="0" borderId="9" xfId="3" applyFont="1" applyBorder="1" applyAlignment="1">
      <alignment horizontal="center"/>
    </xf>
    <xf numFmtId="0" fontId="14" fillId="0" borderId="14" xfId="3" applyFont="1" applyBorder="1" applyAlignment="1">
      <alignment horizontal="center"/>
    </xf>
    <xf numFmtId="0" fontId="14" fillId="0" borderId="10" xfId="3" applyFont="1" applyBorder="1" applyAlignment="1">
      <alignment horizontal="center"/>
    </xf>
    <xf numFmtId="0" fontId="14" fillId="0" borderId="52" xfId="3" applyFont="1" applyBorder="1" applyAlignment="1">
      <alignment horizontal="center"/>
    </xf>
    <xf numFmtId="0" fontId="7" fillId="5" borderId="27" xfId="3" applyFont="1" applyFill="1" applyBorder="1"/>
    <xf numFmtId="0" fontId="7" fillId="5" borderId="5" xfId="3" applyFont="1" applyFill="1" applyBorder="1"/>
    <xf numFmtId="0" fontId="7" fillId="5" borderId="53" xfId="3" applyFont="1" applyFill="1" applyBorder="1"/>
    <xf numFmtId="0" fontId="7" fillId="0" borderId="0" xfId="3" applyFont="1" applyBorder="1"/>
    <xf numFmtId="0" fontId="3" fillId="0" borderId="53" xfId="3" applyBorder="1"/>
    <xf numFmtId="0" fontId="3" fillId="2" borderId="5" xfId="3" applyFill="1" applyBorder="1"/>
    <xf numFmtId="0" fontId="3" fillId="0" borderId="0" xfId="3" applyNumberFormat="1"/>
    <xf numFmtId="0" fontId="7" fillId="0" borderId="0" xfId="3" applyFont="1" applyAlignment="1">
      <alignment horizontal="right"/>
    </xf>
    <xf numFmtId="0" fontId="3" fillId="3" borderId="27" xfId="3" applyFill="1" applyBorder="1"/>
    <xf numFmtId="0" fontId="7" fillId="0" borderId="53" xfId="3" applyFont="1" applyBorder="1"/>
    <xf numFmtId="0" fontId="7" fillId="2" borderId="27" xfId="3" applyFont="1" applyFill="1" applyBorder="1"/>
    <xf numFmtId="0" fontId="7" fillId="2" borderId="5" xfId="3" applyFont="1" applyFill="1" applyBorder="1"/>
    <xf numFmtId="0" fontId="3" fillId="0" borderId="0" xfId="3" applyAlignment="1">
      <alignment horizontal="left"/>
    </xf>
    <xf numFmtId="0" fontId="3" fillId="0" borderId="0" xfId="3" applyFont="1" applyAlignment="1">
      <alignment horizontal="right"/>
    </xf>
    <xf numFmtId="0" fontId="7" fillId="0" borderId="0" xfId="3" applyFont="1" applyAlignment="1">
      <alignment horizontal="left"/>
    </xf>
    <xf numFmtId="0" fontId="7" fillId="6" borderId="27" xfId="3" applyFont="1" applyFill="1" applyBorder="1"/>
    <xf numFmtId="0" fontId="7" fillId="6" borderId="46" xfId="3" applyFont="1" applyFill="1" applyBorder="1"/>
    <xf numFmtId="0" fontId="7" fillId="6" borderId="54" xfId="3" applyFont="1" applyFill="1" applyBorder="1"/>
    <xf numFmtId="0" fontId="7" fillId="6" borderId="55" xfId="3" applyFont="1" applyFill="1" applyBorder="1"/>
    <xf numFmtId="0" fontId="7" fillId="6" borderId="45" xfId="3" applyFont="1" applyFill="1" applyBorder="1"/>
    <xf numFmtId="0" fontId="8" fillId="0" borderId="0" xfId="3" applyFont="1"/>
    <xf numFmtId="0" fontId="8" fillId="0" borderId="0" xfId="3" applyFont="1" applyAlignment="1"/>
    <xf numFmtId="0" fontId="9" fillId="0" borderId="0" xfId="3" applyFont="1" applyAlignment="1"/>
    <xf numFmtId="0" fontId="9" fillId="0" borderId="0" xfId="3" applyFont="1"/>
    <xf numFmtId="0" fontId="14" fillId="0" borderId="56" xfId="3" applyFont="1" applyBorder="1" applyAlignment="1">
      <alignment horizontal="center"/>
    </xf>
    <xf numFmtId="0" fontId="3" fillId="0" borderId="57" xfId="3" applyBorder="1"/>
    <xf numFmtId="0" fontId="7" fillId="3" borderId="32" xfId="3" applyFont="1" applyFill="1" applyBorder="1"/>
    <xf numFmtId="0" fontId="7" fillId="3" borderId="33" xfId="3" applyFont="1" applyFill="1" applyBorder="1"/>
    <xf numFmtId="0" fontId="7" fillId="3" borderId="51" xfId="3" applyFont="1" applyFill="1" applyBorder="1"/>
    <xf numFmtId="0" fontId="3" fillId="2" borderId="28" xfId="3" applyFill="1" applyBorder="1"/>
    <xf numFmtId="0" fontId="3" fillId="2" borderId="53" xfId="3" applyFill="1" applyBorder="1"/>
    <xf numFmtId="0" fontId="7" fillId="2" borderId="53" xfId="3" applyFont="1" applyFill="1" applyBorder="1"/>
    <xf numFmtId="0" fontId="17" fillId="2" borderId="53" xfId="3" applyFont="1" applyFill="1" applyBorder="1" applyAlignment="1">
      <alignment horizontal="center"/>
    </xf>
    <xf numFmtId="9" fontId="3" fillId="0" borderId="0" xfId="1" applyFont="1"/>
    <xf numFmtId="0" fontId="3" fillId="0" borderId="5" xfId="3" applyFont="1" applyBorder="1"/>
    <xf numFmtId="0" fontId="4" fillId="0" borderId="0" xfId="3" applyFont="1" applyBorder="1" applyAlignment="1">
      <alignment horizontal="center"/>
    </xf>
    <xf numFmtId="0" fontId="3" fillId="3" borderId="32" xfId="3" applyFont="1" applyFill="1" applyBorder="1"/>
    <xf numFmtId="0" fontId="3" fillId="3" borderId="33" xfId="3" applyFont="1" applyFill="1" applyBorder="1"/>
    <xf numFmtId="0" fontId="3" fillId="3" borderId="51" xfId="3" applyFont="1" applyFill="1" applyBorder="1"/>
    <xf numFmtId="0" fontId="3" fillId="0" borderId="0" xfId="3" applyFont="1" applyBorder="1"/>
    <xf numFmtId="0" fontId="7" fillId="4" borderId="46" xfId="3" applyFont="1" applyFill="1" applyBorder="1"/>
    <xf numFmtId="0" fontId="7" fillId="4" borderId="54" xfId="3" applyFont="1" applyFill="1" applyBorder="1"/>
    <xf numFmtId="0" fontId="7" fillId="4" borderId="55" xfId="3" applyFont="1" applyFill="1" applyBorder="1"/>
    <xf numFmtId="0" fontId="3" fillId="4" borderId="32" xfId="3" applyFont="1" applyFill="1" applyBorder="1"/>
    <xf numFmtId="0" fontId="3" fillId="4" borderId="33" xfId="3" applyFont="1" applyFill="1" applyBorder="1"/>
    <xf numFmtId="0" fontId="3" fillId="4" borderId="51" xfId="3" applyFont="1" applyFill="1" applyBorder="1"/>
    <xf numFmtId="0" fontId="3" fillId="2" borderId="27" xfId="3" applyFont="1" applyFill="1" applyBorder="1"/>
    <xf numFmtId="0" fontId="3" fillId="2" borderId="5" xfId="3" applyFont="1" applyFill="1" applyBorder="1"/>
    <xf numFmtId="0" fontId="7" fillId="6" borderId="32" xfId="3" applyFont="1" applyFill="1" applyBorder="1"/>
    <xf numFmtId="0" fontId="7" fillId="6" borderId="33" xfId="3" applyFont="1" applyFill="1" applyBorder="1"/>
    <xf numFmtId="0" fontId="18" fillId="6" borderId="51" xfId="3" applyFont="1" applyFill="1" applyBorder="1" applyAlignment="1">
      <alignment horizontal="center"/>
    </xf>
    <xf numFmtId="0" fontId="7" fillId="0" borderId="51"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8" xfId="3" applyFont="1" applyBorder="1" applyAlignment="1">
      <alignment horizontal="center" vertical="center" wrapText="1"/>
    </xf>
    <xf numFmtId="0" fontId="7" fillId="0" borderId="59" xfId="3" applyFont="1" applyBorder="1" applyAlignment="1">
      <alignment horizontal="center" vertical="center" wrapText="1"/>
    </xf>
    <xf numFmtId="0" fontId="5" fillId="0" borderId="11" xfId="3" applyFont="1" applyBorder="1" applyAlignment="1">
      <alignment horizontal="center"/>
    </xf>
    <xf numFmtId="0" fontId="7" fillId="0" borderId="12" xfId="3" applyFont="1" applyBorder="1" applyAlignment="1">
      <alignment horizontal="center"/>
    </xf>
    <xf numFmtId="0" fontId="3" fillId="3" borderId="60" xfId="3" applyFill="1" applyBorder="1"/>
    <xf numFmtId="0" fontId="3" fillId="4" borderId="61" xfId="3" applyFill="1" applyBorder="1"/>
    <xf numFmtId="0" fontId="3" fillId="4" borderId="62" xfId="3" applyFill="1" applyBorder="1"/>
    <xf numFmtId="0" fontId="3" fillId="4" borderId="63" xfId="3" applyFill="1" applyBorder="1"/>
    <xf numFmtId="0" fontId="3" fillId="4" borderId="34" xfId="3" applyFill="1" applyBorder="1"/>
    <xf numFmtId="0" fontId="14" fillId="2" borderId="64" xfId="3" applyFont="1" applyFill="1" applyBorder="1" applyAlignment="1">
      <alignment horizontal="center"/>
    </xf>
    <xf numFmtId="0" fontId="3" fillId="2" borderId="65" xfId="3" applyFill="1" applyBorder="1"/>
    <xf numFmtId="0" fontId="3" fillId="2" borderId="13" xfId="3" applyFill="1" applyBorder="1"/>
    <xf numFmtId="0" fontId="3" fillId="2" borderId="3" xfId="3" applyFill="1" applyBorder="1"/>
    <xf numFmtId="0" fontId="3" fillId="2" borderId="41" xfId="3" applyFill="1" applyBorder="1"/>
    <xf numFmtId="0" fontId="3" fillId="2" borderId="66" xfId="3" applyFill="1" applyBorder="1"/>
    <xf numFmtId="0" fontId="3" fillId="0" borderId="27" xfId="3" applyFont="1" applyBorder="1"/>
    <xf numFmtId="0" fontId="3" fillId="0" borderId="53" xfId="3" applyFont="1" applyBorder="1"/>
    <xf numFmtId="0" fontId="3" fillId="3" borderId="5" xfId="3" applyFill="1" applyBorder="1"/>
    <xf numFmtId="0" fontId="3" fillId="3" borderId="28" xfId="3" applyFill="1" applyBorder="1"/>
    <xf numFmtId="0" fontId="3" fillId="0" borderId="28" xfId="3" applyFont="1" applyBorder="1"/>
    <xf numFmtId="0" fontId="3" fillId="4" borderId="27" xfId="3" applyFill="1" applyBorder="1"/>
    <xf numFmtId="0" fontId="3" fillId="4" borderId="5" xfId="3" applyFill="1" applyBorder="1"/>
    <xf numFmtId="0" fontId="3" fillId="4" borderId="28" xfId="3" applyFill="1" applyBorder="1"/>
    <xf numFmtId="0" fontId="7" fillId="6" borderId="5" xfId="3" applyFont="1" applyFill="1" applyBorder="1"/>
    <xf numFmtId="0" fontId="7" fillId="6" borderId="28" xfId="3" applyFont="1" applyFill="1" applyBorder="1"/>
    <xf numFmtId="0" fontId="3" fillId="3" borderId="53" xfId="3" applyFill="1" applyBorder="1"/>
    <xf numFmtId="0" fontId="3" fillId="4" borderId="53" xfId="3" applyFill="1" applyBorder="1"/>
    <xf numFmtId="0" fontId="7" fillId="6" borderId="53" xfId="3" applyFont="1" applyFill="1" applyBorder="1"/>
    <xf numFmtId="0" fontId="3" fillId="2" borderId="53" xfId="3" applyFont="1" applyFill="1" applyBorder="1"/>
    <xf numFmtId="0" fontId="3" fillId="0" borderId="67" xfId="3" applyBorder="1"/>
    <xf numFmtId="0" fontId="3" fillId="0" borderId="68" xfId="3" applyBorder="1"/>
    <xf numFmtId="0" fontId="3" fillId="0" borderId="69" xfId="3" applyBorder="1"/>
    <xf numFmtId="0" fontId="3" fillId="2" borderId="70" xfId="3" applyFill="1" applyBorder="1"/>
    <xf numFmtId="0" fontId="3" fillId="2" borderId="71" xfId="3" applyFill="1" applyBorder="1"/>
    <xf numFmtId="0" fontId="3" fillId="2" borderId="72" xfId="3" applyFill="1" applyBorder="1"/>
    <xf numFmtId="0" fontId="3" fillId="0" borderId="73" xfId="3" applyBorder="1"/>
    <xf numFmtId="0" fontId="3" fillId="0" borderId="74" xfId="3" applyBorder="1"/>
    <xf numFmtId="0" fontId="3" fillId="0" borderId="75" xfId="3" applyBorder="1"/>
    <xf numFmtId="0" fontId="3" fillId="0" borderId="76" xfId="3" applyBorder="1"/>
    <xf numFmtId="0" fontId="3" fillId="0" borderId="77" xfId="3" applyBorder="1"/>
    <xf numFmtId="0" fontId="3" fillId="0" borderId="78" xfId="3" applyBorder="1"/>
    <xf numFmtId="0" fontId="3" fillId="3" borderId="79" xfId="3" applyFill="1" applyBorder="1"/>
    <xf numFmtId="0" fontId="3" fillId="3" borderId="80" xfId="3" applyFill="1" applyBorder="1"/>
    <xf numFmtId="0" fontId="3" fillId="3" borderId="64" xfId="3" applyFill="1" applyBorder="1"/>
    <xf numFmtId="0" fontId="3" fillId="0" borderId="81" xfId="3" applyBorder="1"/>
    <xf numFmtId="0" fontId="3" fillId="0" borderId="82" xfId="3" applyBorder="1"/>
    <xf numFmtId="0" fontId="3" fillId="0" borderId="83" xfId="3" applyBorder="1"/>
    <xf numFmtId="0" fontId="3" fillId="0" borderId="84" xfId="3" applyBorder="1"/>
    <xf numFmtId="0" fontId="3" fillId="7" borderId="85" xfId="3" applyFill="1" applyBorder="1"/>
    <xf numFmtId="0" fontId="3" fillId="7" borderId="86" xfId="3" applyFill="1" applyBorder="1"/>
    <xf numFmtId="0" fontId="3" fillId="7" borderId="84" xfId="3" applyFill="1" applyBorder="1"/>
    <xf numFmtId="0" fontId="3" fillId="8" borderId="30" xfId="3" applyFill="1" applyBorder="1"/>
    <xf numFmtId="0" fontId="3" fillId="7" borderId="5" xfId="3" applyFill="1" applyBorder="1"/>
    <xf numFmtId="0" fontId="3" fillId="7" borderId="31" xfId="3" applyFill="1" applyBorder="1"/>
    <xf numFmtId="1" fontId="3" fillId="0" borderId="0" xfId="1" applyNumberFormat="1" applyFont="1"/>
    <xf numFmtId="0" fontId="12" fillId="0" borderId="0" xfId="3" applyFont="1" applyBorder="1" applyAlignment="1">
      <alignment horizontal="center"/>
    </xf>
  </cellXfs>
  <cellStyles count="4">
    <cellStyle name="Prozent" xfId="1" builtinId="5"/>
    <cellStyle name="Standard" xfId="0" builtinId="0"/>
    <cellStyle name="Standard 2" xfId="2"/>
    <cellStyle name="Standard_biz_forms_d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95250</xdr:rowOff>
    </xdr:from>
    <xdr:to>
      <xdr:col>11</xdr:col>
      <xdr:colOff>0</xdr:colOff>
      <xdr:row>26</xdr:row>
      <xdr:rowOff>9525</xdr:rowOff>
    </xdr:to>
    <xdr:sp macro="" textlink="">
      <xdr:nvSpPr>
        <xdr:cNvPr id="2" name="Textfeld 1"/>
        <xdr:cNvSpPr txBox="1"/>
      </xdr:nvSpPr>
      <xdr:spPr>
        <a:xfrm>
          <a:off x="161925" y="257175"/>
          <a:ext cx="8220075" cy="39624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Eingeben der Daten</a:t>
          </a:r>
        </a:p>
        <a:p>
          <a:r>
            <a:rPr lang="de-DE" sz="1100">
              <a:solidFill>
                <a:schemeClr val="dk1"/>
              </a:solidFill>
              <a:effectLst/>
              <a:latin typeface="+mn-lt"/>
              <a:ea typeface="+mn-ea"/>
              <a:cs typeface="+mn-cs"/>
            </a:rPr>
            <a:t>Der jeweilige Finanzvorstand des Teams (wechselt jedes Jahr) schreibt die Daten am besten auf einem eigenen PC während des Spiels mit. Dabei sind lediglich die weißen Felder der Bilanz und GuV auszufüllen, alle anderen und der gesamte Finanzplan werden automatisch berechnet. Wo diese zu finden sind sehen Sie mittels der Hilfe neben jedem Feld im Spiel.</a:t>
          </a:r>
        </a:p>
        <a:p>
          <a:r>
            <a:rPr lang="de-DE" sz="1100">
              <a:solidFill>
                <a:schemeClr val="dk1"/>
              </a:solidFill>
              <a:effectLst/>
              <a:latin typeface="+mn-lt"/>
              <a:ea typeface="+mn-ea"/>
              <a:cs typeface="+mn-cs"/>
            </a:rPr>
            <a:t>Wenn Sie alle Daten erfasst haben, können Sie die Ergebnisse mittels copy &amp; paste in den Quartalsabschluss übertragen und sparen sich damit die Steuerberatungskosten.</a:t>
          </a:r>
        </a:p>
        <a:p>
          <a:r>
            <a:rPr lang="de-DE" sz="1100">
              <a:solidFill>
                <a:schemeClr val="dk1"/>
              </a:solidFill>
              <a:effectLst/>
              <a:latin typeface="+mn-lt"/>
              <a:ea typeface="+mn-ea"/>
              <a:cs typeface="+mn-cs"/>
            </a:rPr>
            <a:t>Sollte Ihnen dieser Vorgang zu kompliziert erscheinen, können Sie den gesamten Abschluss an einen Steuerberater vergeben, so ferne einer verfügbar ist. Die Kosten werden Ihnen zu Beginn des folgenden Quartals berechnet.</a:t>
          </a:r>
        </a:p>
        <a:p>
          <a:endParaRPr lang="de-DE" sz="1100" b="1">
            <a:solidFill>
              <a:schemeClr val="dk1"/>
            </a:solidFill>
            <a:effectLst/>
            <a:latin typeface="+mn-lt"/>
            <a:ea typeface="+mn-ea"/>
            <a:cs typeface="+mn-cs"/>
          </a:endParaRPr>
        </a:p>
        <a:p>
          <a:r>
            <a:rPr lang="de-DE" sz="1100" b="1">
              <a:solidFill>
                <a:schemeClr val="dk1"/>
              </a:solidFill>
              <a:effectLst/>
              <a:latin typeface="+mn-lt"/>
              <a:ea typeface="+mn-ea"/>
              <a:cs typeface="+mn-cs"/>
            </a:rPr>
            <a:t>Interpretation der Daten</a:t>
          </a:r>
        </a:p>
        <a:p>
          <a:r>
            <a:rPr lang="de-DE" sz="1100">
              <a:solidFill>
                <a:schemeClr val="dk1"/>
              </a:solidFill>
              <a:effectLst/>
              <a:latin typeface="+mn-lt"/>
              <a:ea typeface="+mn-ea"/>
              <a:cs typeface="+mn-cs"/>
            </a:rPr>
            <a:t>Besprechen Sie die Ergebnisse in Ihrem Team und vergleichen Sie diese mit den Mitbewerbern.</a:t>
          </a:r>
        </a:p>
        <a:p>
          <a:r>
            <a:rPr lang="de-DE" sz="1100">
              <a:solidFill>
                <a:schemeClr val="dk1"/>
              </a:solidFill>
              <a:effectLst/>
              <a:latin typeface="+mn-lt"/>
              <a:ea typeface="+mn-ea"/>
              <a:cs typeface="+mn-cs"/>
            </a:rPr>
            <a:t>Analysieren bzw. diskutieren Sie die Ursachen für Abweichungen vom Plan und von den Ergebnissen Ihrer Mitbewerber und leiten Sie daraus die Maßnahmen für das folgende Quartal ab. Das ist der Sinn dieses Spiels.</a:t>
          </a:r>
        </a:p>
        <a:p>
          <a:r>
            <a:rPr lang="de-DE" sz="1100">
              <a:solidFill>
                <a:schemeClr val="dk1"/>
              </a:solidFill>
              <a:effectLst/>
              <a:latin typeface="+mn-lt"/>
              <a:ea typeface="+mn-ea"/>
              <a:cs typeface="+mn-cs"/>
            </a:rPr>
            <a:t>Die Kennzahlen geben Ihnen Informationen darüber, wie erfolgreich Sie Ihr Unternehmen führen.</a:t>
          </a:r>
        </a:p>
        <a:p>
          <a:r>
            <a:rPr lang="de-DE" sz="1100">
              <a:solidFill>
                <a:schemeClr val="dk1"/>
              </a:solidFill>
              <a:effectLst/>
              <a:latin typeface="+mn-lt"/>
              <a:ea typeface="+mn-ea"/>
              <a:cs typeface="+mn-cs"/>
            </a:rPr>
            <a:t>Besonders der Cash Flow und die Entwicklung des Working Capital zeigen die Finanzkraft Ihres Unternehmens. Der Cash Flow ist der Überschuss der betrieblichen Einnahmen über die betrieblichen Ausgaben. Sie gehen vom Ergebnis vor Steuern aus und rechnen alle nicht ausgabenwirksamen Aufwendungen dazu und ziehen alle nicht ausgabenwirksame Erträge ab. In unserem vereinfachten Fall sind das nur die Abschreibung und die Bestandsveränderungen. Z.B.: Wenn Forderungen abnehmen, haben Kunden bezahlt, es findet kein Ertrag statt aber der Cashbestand nimmt zu. Weitere Informationen zu den Kennzahlen finden Sie im Hilfesystem des Spiels.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Aaron\Eigene%20Dateien\bizision\Crisis\dt\Simulation%20einfac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kobr\Documents\Eigene%20Dateien\BIZilliance\en\nabiz_simulator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itplan"/>
      <sheetName val="Musterlösung"/>
      <sheetName val="Run#1"/>
      <sheetName val="Simulation Run#1"/>
      <sheetName val="Auswirkung Maßnahmen"/>
      <sheetName val="Maßnahmenset Run#1-3"/>
      <sheetName val="Ausgangssituation"/>
      <sheetName val="Run#1 impact"/>
      <sheetName val="Vester Matrix"/>
      <sheetName val="Initiativen"/>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12"/>
      <sheetName val="input DIRECT Actions"/>
      <sheetName val="values-trainer"/>
      <sheetName val="massnahmen"/>
      <sheetName val="Liste Actions"/>
      <sheetName val="Maßnahmenset"/>
      <sheetName val="Auswirkungen der Massnahmen"/>
      <sheetName val="Ausgangssituation"/>
      <sheetName val="alt_Karten"/>
      <sheetName val="alt_Maßnahmen"/>
      <sheetName val="appletree"/>
      <sheetName val="VESTER Matrix"/>
      <sheetName val="Vorbereitung"/>
      <sheetName val="Arbeitsklima &amp; Anreize"/>
      <sheetName val="Mitarbeiter-Produktivität"/>
      <sheetName val="Mitarbeiter-Zufriedenheit"/>
      <sheetName val="Mitarbeiter-Treue"/>
      <sheetName val="Stabilität (Betrieb)"/>
      <sheetName val="Produktentwicklung"/>
      <sheetName val="Informationstechnologie"/>
      <sheetName val="Qualität (Service)"/>
      <sheetName val="Kunden-Zufriedenheit"/>
      <sheetName val="Kunden-Effizienz"/>
      <sheetName val="Kunden-Akquisition"/>
      <sheetName val="Kunden-Treue"/>
      <sheetName val="Marktanteil-Umsatzplus"/>
      <sheetName val="Kapitalverzinsung"/>
      <sheetName val="Margen-Ertragswachstum"/>
      <sheetName val="Aus-&amp;Weiterbildung"/>
    </sheetNames>
    <sheetDataSet>
      <sheetData sheetId="0">
        <row r="9">
          <cell r="A9">
            <v>0.5</v>
          </cell>
        </row>
      </sheetData>
      <sheetData sheetId="1">
        <row r="26">
          <cell r="A26" t="str">
            <v>Cost Leadership</v>
          </cell>
        </row>
        <row r="27">
          <cell r="A27" t="str">
            <v>Product Leadership</v>
          </cell>
        </row>
        <row r="28">
          <cell r="A28" t="str">
            <v>Relationship Leadership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40"/>
  <sheetViews>
    <sheetView topLeftCell="A12" zoomScale="50" zoomScaleNormal="50" workbookViewId="0">
      <selection activeCell="D15" sqref="D15"/>
    </sheetView>
  </sheetViews>
  <sheetFormatPr baseColWidth="10" defaultColWidth="17.140625" defaultRowHeight="18" x14ac:dyDescent="0.25"/>
  <cols>
    <col min="1" max="1" width="0.28515625" style="1" customWidth="1"/>
    <col min="2" max="2" width="40.42578125" style="1" bestFit="1" customWidth="1"/>
    <col min="3" max="7" width="10.42578125" style="1" customWidth="1"/>
    <col min="8" max="8" width="2.7109375" style="1" customWidth="1"/>
    <col min="9" max="9" width="10.42578125" style="1" hidden="1" customWidth="1"/>
    <col min="10" max="13" width="10.42578125" style="1" customWidth="1"/>
    <col min="14" max="14" width="2.7109375" style="1" customWidth="1"/>
    <col min="15" max="15" width="10.5703125" style="1" hidden="1" customWidth="1"/>
    <col min="16" max="19" width="10.5703125" style="1" customWidth="1"/>
    <col min="20" max="16384" width="17.140625" style="1"/>
  </cols>
  <sheetData>
    <row r="1" spans="1:19" s="6" customFormat="1" ht="44.25" customHeight="1" x14ac:dyDescent="0.45">
      <c r="A1" s="1"/>
      <c r="B1" s="2" t="s">
        <v>1</v>
      </c>
      <c r="C1" s="3"/>
      <c r="D1" s="207" t="s">
        <v>2</v>
      </c>
      <c r="E1" s="207"/>
      <c r="F1" s="207"/>
      <c r="G1" s="207"/>
      <c r="H1" s="207"/>
      <c r="I1" s="207"/>
      <c r="J1" s="207"/>
      <c r="K1" s="207"/>
      <c r="L1" s="207"/>
      <c r="M1" s="207"/>
      <c r="N1" s="207"/>
      <c r="O1" s="207"/>
      <c r="P1" s="207"/>
      <c r="Q1" s="207"/>
      <c r="R1" s="207"/>
      <c r="S1" s="207"/>
    </row>
    <row r="2" spans="1:19" ht="33" customHeight="1" thickBot="1" x14ac:dyDescent="0.45">
      <c r="A2" s="7"/>
      <c r="B2" s="7"/>
      <c r="C2" s="7"/>
      <c r="D2" s="7" t="s">
        <v>3</v>
      </c>
      <c r="E2" s="8"/>
      <c r="F2" s="9"/>
      <c r="I2" s="7"/>
      <c r="J2" s="7" t="s">
        <v>3</v>
      </c>
      <c r="K2" s="8"/>
      <c r="L2" s="9"/>
      <c r="O2" s="7"/>
      <c r="P2" s="7" t="s">
        <v>3</v>
      </c>
      <c r="Q2" s="8"/>
      <c r="R2" s="7"/>
      <c r="S2" s="7"/>
    </row>
    <row r="3" spans="1:19" s="15" customFormat="1" ht="41.25" customHeight="1" thickBot="1" x14ac:dyDescent="0.3">
      <c r="A3" s="10"/>
      <c r="B3" s="10"/>
      <c r="C3" s="151" t="s">
        <v>0</v>
      </c>
      <c r="D3" s="152" t="s">
        <v>4</v>
      </c>
      <c r="E3" s="152" t="s">
        <v>5</v>
      </c>
      <c r="F3" s="152" t="s">
        <v>6</v>
      </c>
      <c r="G3" s="153" t="s">
        <v>7</v>
      </c>
      <c r="H3" s="1"/>
      <c r="I3" s="11" t="s">
        <v>0</v>
      </c>
      <c r="J3" s="151" t="s">
        <v>4</v>
      </c>
      <c r="K3" s="152" t="s">
        <v>5</v>
      </c>
      <c r="L3" s="152" t="s">
        <v>6</v>
      </c>
      <c r="M3" s="153" t="s">
        <v>7</v>
      </c>
      <c r="N3" s="1"/>
      <c r="O3" s="11" t="s">
        <v>0</v>
      </c>
      <c r="P3" s="151" t="s">
        <v>4</v>
      </c>
      <c r="Q3" s="152" t="s">
        <v>5</v>
      </c>
      <c r="R3" s="152" t="s">
        <v>6</v>
      </c>
      <c r="S3" s="153" t="s">
        <v>7</v>
      </c>
    </row>
    <row r="4" spans="1:19" ht="19.5" hidden="1" customHeight="1" x14ac:dyDescent="0.3">
      <c r="A4" s="16"/>
      <c r="B4" s="16"/>
      <c r="C4" s="154"/>
      <c r="D4" s="18"/>
      <c r="E4" s="18"/>
      <c r="F4" s="18"/>
      <c r="G4" s="155"/>
      <c r="I4" s="19"/>
      <c r="J4" s="20"/>
      <c r="K4" s="21"/>
      <c r="L4" s="21"/>
      <c r="M4" s="22"/>
      <c r="O4" s="17"/>
      <c r="P4" s="23"/>
      <c r="Q4" s="24" t="s">
        <v>8</v>
      </c>
      <c r="R4" s="26" t="s">
        <v>8</v>
      </c>
      <c r="S4" s="161" t="s">
        <v>8</v>
      </c>
    </row>
    <row r="5" spans="1:19" ht="27" hidden="1" customHeight="1" x14ac:dyDescent="0.25">
      <c r="B5" s="1" t="s">
        <v>9</v>
      </c>
      <c r="C5" s="31"/>
      <c r="D5" s="28"/>
      <c r="E5" s="28"/>
      <c r="F5" s="28"/>
      <c r="G5" s="32"/>
      <c r="I5" s="30"/>
      <c r="J5" s="31"/>
      <c r="K5" s="28"/>
      <c r="L5" s="28"/>
      <c r="M5" s="32"/>
      <c r="O5" s="30"/>
      <c r="P5" s="33"/>
      <c r="Q5" s="34"/>
      <c r="R5" s="35"/>
      <c r="S5" s="162"/>
    </row>
    <row r="6" spans="1:19" ht="27" customHeight="1" x14ac:dyDescent="0.25">
      <c r="B6" s="1" t="s">
        <v>65</v>
      </c>
      <c r="C6" s="38">
        <v>20</v>
      </c>
      <c r="D6" s="36"/>
      <c r="E6" s="36"/>
      <c r="F6" s="36"/>
      <c r="G6" s="39"/>
      <c r="I6" s="37"/>
      <c r="J6" s="38"/>
      <c r="K6" s="36"/>
      <c r="L6" s="36"/>
      <c r="M6" s="39"/>
      <c r="O6" s="37"/>
      <c r="P6" s="40"/>
      <c r="Q6" s="36"/>
      <c r="R6" s="36"/>
      <c r="S6" s="39"/>
    </row>
    <row r="7" spans="1:19" ht="27" customHeight="1" thickBot="1" x14ac:dyDescent="0.3">
      <c r="B7" s="1" t="s">
        <v>10</v>
      </c>
      <c r="C7" s="45">
        <v>30</v>
      </c>
      <c r="D7" s="42"/>
      <c r="E7" s="42"/>
      <c r="F7" s="42"/>
      <c r="G7" s="46"/>
      <c r="I7" s="44"/>
      <c r="J7" s="45"/>
      <c r="K7" s="42"/>
      <c r="L7" s="42"/>
      <c r="M7" s="46"/>
      <c r="O7" s="44"/>
      <c r="P7" s="47"/>
      <c r="Q7" s="42"/>
      <c r="R7" s="42"/>
      <c r="S7" s="46"/>
    </row>
    <row r="8" spans="1:19" ht="27" hidden="1" customHeight="1" thickBot="1" x14ac:dyDescent="0.3">
      <c r="B8" s="1" t="s">
        <v>11</v>
      </c>
      <c r="C8" s="45"/>
      <c r="D8" s="42"/>
      <c r="E8" s="42"/>
      <c r="F8" s="42"/>
      <c r="G8" s="46"/>
      <c r="I8" s="44"/>
      <c r="J8" s="45"/>
      <c r="K8" s="42"/>
      <c r="L8" s="42"/>
      <c r="M8" s="46"/>
      <c r="O8" s="44"/>
      <c r="P8" s="47"/>
      <c r="Q8" s="42"/>
      <c r="R8" s="42"/>
      <c r="S8" s="46"/>
    </row>
    <row r="9" spans="1:19" ht="27" customHeight="1" thickBot="1" x14ac:dyDescent="0.3">
      <c r="A9" s="7" t="s">
        <v>12</v>
      </c>
      <c r="C9" s="52">
        <f>+C6+C7</f>
        <v>50</v>
      </c>
      <c r="D9" s="49">
        <f>+D6+D7</f>
        <v>0</v>
      </c>
      <c r="E9" s="49">
        <f>+E6+E7</f>
        <v>0</v>
      </c>
      <c r="F9" s="49">
        <f>+F6+F7</f>
        <v>0</v>
      </c>
      <c r="G9" s="156">
        <f>+G6+G7</f>
        <v>0</v>
      </c>
      <c r="I9" s="51">
        <f>+I6+I7</f>
        <v>0</v>
      </c>
      <c r="J9" s="52">
        <f>+J6+J7+J8</f>
        <v>0</v>
      </c>
      <c r="K9" s="49">
        <f>+K6+K7+K8</f>
        <v>0</v>
      </c>
      <c r="L9" s="49">
        <f>+L6+L7+L8</f>
        <v>0</v>
      </c>
      <c r="M9" s="156">
        <f>+M6+M7+M8</f>
        <v>0</v>
      </c>
      <c r="O9" s="51">
        <f>+O6+O7</f>
        <v>0</v>
      </c>
      <c r="P9" s="52">
        <f>+P6+P7+P8</f>
        <v>0</v>
      </c>
      <c r="Q9" s="49">
        <f>+Q6+Q7+Q8</f>
        <v>0</v>
      </c>
      <c r="R9" s="49">
        <f>+R6+R7+R8</f>
        <v>0</v>
      </c>
      <c r="S9" s="156">
        <f>+S6+S7+S8</f>
        <v>0</v>
      </c>
    </row>
    <row r="10" spans="1:19" ht="13.5" customHeight="1" thickBot="1" x14ac:dyDescent="0.3">
      <c r="C10" s="57"/>
      <c r="D10" s="56"/>
      <c r="E10" s="56"/>
      <c r="F10" s="56"/>
      <c r="G10" s="58"/>
      <c r="I10" s="55"/>
      <c r="J10" s="57"/>
      <c r="K10" s="56"/>
      <c r="L10" s="56"/>
      <c r="M10" s="58"/>
      <c r="O10" s="59"/>
      <c r="P10" s="60"/>
      <c r="Q10" s="61"/>
      <c r="R10" s="61"/>
      <c r="S10" s="163"/>
    </row>
    <row r="11" spans="1:19" ht="27" customHeight="1" x14ac:dyDescent="0.25">
      <c r="B11" s="1" t="s">
        <v>13</v>
      </c>
      <c r="C11" s="196">
        <v>9</v>
      </c>
      <c r="D11" s="197"/>
      <c r="E11" s="197"/>
      <c r="F11" s="197"/>
      <c r="G11" s="198"/>
      <c r="I11" s="44"/>
      <c r="J11" s="196"/>
      <c r="K11" s="197"/>
      <c r="L11" s="197"/>
      <c r="M11" s="198"/>
      <c r="O11" s="30"/>
      <c r="P11" s="33"/>
      <c r="Q11" s="36"/>
      <c r="R11" s="36"/>
      <c r="S11" s="39"/>
    </row>
    <row r="12" spans="1:19" ht="26.25" customHeight="1" x14ac:dyDescent="0.25">
      <c r="B12" s="1" t="s">
        <v>14</v>
      </c>
      <c r="C12" s="45">
        <v>15</v>
      </c>
      <c r="D12" s="42"/>
      <c r="E12" s="42"/>
      <c r="F12" s="42"/>
      <c r="G12" s="46"/>
      <c r="I12" s="44"/>
      <c r="J12" s="45"/>
      <c r="K12" s="42"/>
      <c r="L12" s="42"/>
      <c r="M12" s="46"/>
      <c r="O12" s="44"/>
      <c r="P12" s="47"/>
      <c r="Q12" s="42"/>
      <c r="R12" s="42"/>
      <c r="S12" s="46"/>
    </row>
    <row r="13" spans="1:19" ht="27" customHeight="1" x14ac:dyDescent="0.25">
      <c r="B13" s="1" t="s">
        <v>15</v>
      </c>
      <c r="C13" s="45">
        <v>15</v>
      </c>
      <c r="D13" s="42"/>
      <c r="E13" s="42"/>
      <c r="F13" s="42"/>
      <c r="G13" s="46"/>
      <c r="I13" s="44"/>
      <c r="J13" s="45"/>
      <c r="K13" s="42"/>
      <c r="L13" s="42"/>
      <c r="M13" s="46"/>
      <c r="O13" s="44"/>
      <c r="P13" s="47"/>
      <c r="Q13" s="42"/>
      <c r="R13" s="42"/>
      <c r="S13" s="46"/>
    </row>
    <row r="14" spans="1:19" ht="27" customHeight="1" x14ac:dyDescent="0.25">
      <c r="B14" s="1" t="s">
        <v>16</v>
      </c>
      <c r="C14" s="45">
        <v>40</v>
      </c>
      <c r="D14" s="42"/>
      <c r="E14" s="42"/>
      <c r="F14" s="42"/>
      <c r="G14" s="46"/>
      <c r="I14" s="44"/>
      <c r="J14" s="45"/>
      <c r="K14" s="42"/>
      <c r="L14" s="42"/>
      <c r="M14" s="46"/>
      <c r="O14" s="44"/>
      <c r="P14" s="47"/>
      <c r="Q14" s="42"/>
      <c r="R14" s="42"/>
      <c r="S14" s="46"/>
    </row>
    <row r="15" spans="1:19" ht="27" customHeight="1" thickBot="1" x14ac:dyDescent="0.3">
      <c r="B15" s="1" t="s">
        <v>17</v>
      </c>
      <c r="C15" s="199">
        <v>21</v>
      </c>
      <c r="D15" s="200">
        <f>+Finanzplan!D27</f>
        <v>60</v>
      </c>
      <c r="E15" s="200">
        <f>+Finanzplan!E27</f>
        <v>60</v>
      </c>
      <c r="F15" s="200">
        <f>+Finanzplan!F27</f>
        <v>60</v>
      </c>
      <c r="G15" s="201">
        <f>+Finanzplan!G27</f>
        <v>60</v>
      </c>
      <c r="I15" s="44"/>
      <c r="J15" s="202">
        <f>+Finanzplan!J27</f>
        <v>60</v>
      </c>
      <c r="K15" s="200">
        <f>Finanzplan!K27</f>
        <v>60</v>
      </c>
      <c r="L15" s="200">
        <f>Finanzplan!L27</f>
        <v>60</v>
      </c>
      <c r="M15" s="201">
        <f>Finanzplan!M27</f>
        <v>60</v>
      </c>
      <c r="O15" s="62"/>
      <c r="P15" s="203">
        <f>+Finanzplan!P27</f>
        <v>60</v>
      </c>
      <c r="Q15" s="204">
        <f>+Finanzplan!Q27</f>
        <v>60</v>
      </c>
      <c r="R15" s="204">
        <f>+Finanzplan!R27</f>
        <v>60</v>
      </c>
      <c r="S15" s="205">
        <f>+Finanzplan!S27</f>
        <v>60</v>
      </c>
    </row>
    <row r="16" spans="1:19" ht="27" customHeight="1" thickBot="1" x14ac:dyDescent="0.3">
      <c r="A16" s="7" t="s">
        <v>18</v>
      </c>
      <c r="C16" s="193">
        <f>SUM(C11:C15)</f>
        <v>100</v>
      </c>
      <c r="D16" s="194">
        <f t="shared" ref="D16:S16" si="0">SUM(D11:D15)</f>
        <v>60</v>
      </c>
      <c r="E16" s="194">
        <f t="shared" si="0"/>
        <v>60</v>
      </c>
      <c r="F16" s="194">
        <f t="shared" si="0"/>
        <v>60</v>
      </c>
      <c r="G16" s="195">
        <f t="shared" si="0"/>
        <v>60</v>
      </c>
      <c r="I16" s="51">
        <f t="shared" si="0"/>
        <v>0</v>
      </c>
      <c r="J16" s="193">
        <f t="shared" si="0"/>
        <v>60</v>
      </c>
      <c r="K16" s="194">
        <f t="shared" si="0"/>
        <v>60</v>
      </c>
      <c r="L16" s="194">
        <f t="shared" si="0"/>
        <v>60</v>
      </c>
      <c r="M16" s="195">
        <f t="shared" si="0"/>
        <v>60</v>
      </c>
      <c r="O16" s="51">
        <f t="shared" si="0"/>
        <v>0</v>
      </c>
      <c r="P16" s="52">
        <f>SUM(P11:P15)</f>
        <v>60</v>
      </c>
      <c r="Q16" s="49">
        <f t="shared" si="0"/>
        <v>60</v>
      </c>
      <c r="R16" s="49">
        <f t="shared" si="0"/>
        <v>60</v>
      </c>
      <c r="S16" s="156">
        <f t="shared" si="0"/>
        <v>60</v>
      </c>
    </row>
    <row r="17" spans="1:19" ht="13.5" customHeight="1" thickBot="1" x14ac:dyDescent="0.3">
      <c r="C17" s="57"/>
      <c r="D17" s="56"/>
      <c r="E17" s="56"/>
      <c r="F17" s="56"/>
      <c r="G17" s="58"/>
      <c r="I17" s="55"/>
      <c r="J17" s="57"/>
      <c r="K17" s="56"/>
      <c r="L17" s="56"/>
      <c r="M17" s="58"/>
      <c r="O17" s="55"/>
      <c r="P17" s="63"/>
      <c r="Q17" s="64"/>
      <c r="R17" s="64"/>
      <c r="S17" s="164"/>
    </row>
    <row r="18" spans="1:19" ht="27" customHeight="1" thickBot="1" x14ac:dyDescent="0.3">
      <c r="A18" s="7" t="s">
        <v>19</v>
      </c>
      <c r="C18" s="157">
        <f>+C9+C16</f>
        <v>150</v>
      </c>
      <c r="D18" s="158">
        <f t="shared" ref="D18:S18" si="1">+D9+D16</f>
        <v>60</v>
      </c>
      <c r="E18" s="158">
        <f t="shared" si="1"/>
        <v>60</v>
      </c>
      <c r="F18" s="158">
        <f t="shared" si="1"/>
        <v>60</v>
      </c>
      <c r="G18" s="159">
        <f t="shared" si="1"/>
        <v>60</v>
      </c>
      <c r="I18" s="160">
        <f t="shared" si="1"/>
        <v>0</v>
      </c>
      <c r="J18" s="157">
        <f t="shared" si="1"/>
        <v>60</v>
      </c>
      <c r="K18" s="158">
        <f t="shared" si="1"/>
        <v>60</v>
      </c>
      <c r="L18" s="158">
        <f t="shared" si="1"/>
        <v>60</v>
      </c>
      <c r="M18" s="159">
        <f t="shared" si="1"/>
        <v>60</v>
      </c>
      <c r="O18" s="160">
        <f t="shared" si="1"/>
        <v>0</v>
      </c>
      <c r="P18" s="157">
        <f t="shared" si="1"/>
        <v>60</v>
      </c>
      <c r="Q18" s="158">
        <f t="shared" si="1"/>
        <v>60</v>
      </c>
      <c r="R18" s="158">
        <f t="shared" si="1"/>
        <v>60</v>
      </c>
      <c r="S18" s="159">
        <f t="shared" si="1"/>
        <v>60</v>
      </c>
    </row>
    <row r="19" spans="1:19" s="64" customFormat="1" ht="36" customHeight="1" thickBot="1" x14ac:dyDescent="0.3">
      <c r="A19" s="65"/>
      <c r="H19" s="1"/>
      <c r="N19" s="1"/>
    </row>
    <row r="20" spans="1:19" ht="42" customHeight="1" x14ac:dyDescent="0.25">
      <c r="A20" s="16"/>
      <c r="B20" s="16"/>
      <c r="C20" s="12" t="s">
        <v>0</v>
      </c>
      <c r="D20" s="13" t="s">
        <v>4</v>
      </c>
      <c r="E20" s="13" t="s">
        <v>5</v>
      </c>
      <c r="F20" s="13" t="s">
        <v>6</v>
      </c>
      <c r="G20" s="14" t="s">
        <v>7</v>
      </c>
      <c r="I20" s="11" t="s">
        <v>0</v>
      </c>
      <c r="J20" s="12" t="s">
        <v>4</v>
      </c>
      <c r="K20" s="13" t="s">
        <v>5</v>
      </c>
      <c r="L20" s="13" t="s">
        <v>6</v>
      </c>
      <c r="M20" s="14" t="s">
        <v>7</v>
      </c>
      <c r="O20" s="11" t="s">
        <v>0</v>
      </c>
      <c r="P20" s="12" t="s">
        <v>4</v>
      </c>
      <c r="Q20" s="13" t="s">
        <v>5</v>
      </c>
      <c r="R20" s="13" t="s">
        <v>6</v>
      </c>
      <c r="S20" s="14" t="s">
        <v>7</v>
      </c>
    </row>
    <row r="21" spans="1:19" ht="27" customHeight="1" x14ac:dyDescent="0.25">
      <c r="B21" s="1" t="s">
        <v>20</v>
      </c>
      <c r="C21" s="45">
        <v>60</v>
      </c>
      <c r="D21" s="42"/>
      <c r="E21" s="42"/>
      <c r="F21" s="42"/>
      <c r="G21" s="46"/>
      <c r="I21" s="44"/>
      <c r="J21" s="181"/>
      <c r="K21" s="182"/>
      <c r="L21" s="182"/>
      <c r="M21" s="183"/>
      <c r="O21" s="44"/>
      <c r="P21" s="181"/>
      <c r="Q21" s="182"/>
      <c r="R21" s="182"/>
      <c r="S21" s="183"/>
    </row>
    <row r="22" spans="1:19" ht="27" customHeight="1" thickBot="1" x14ac:dyDescent="0.3">
      <c r="B22" s="1" t="s">
        <v>21</v>
      </c>
      <c r="C22" s="45"/>
      <c r="D22" s="200">
        <f>+GuV!D30+C22</f>
        <v>0</v>
      </c>
      <c r="E22" s="200">
        <f>+GuV!E30+D22</f>
        <v>0</v>
      </c>
      <c r="F22" s="200">
        <f>+GuV!F30+E22</f>
        <v>0</v>
      </c>
      <c r="G22" s="201">
        <f>+GuV!G30+F22</f>
        <v>0</v>
      </c>
      <c r="I22" s="44"/>
      <c r="J22" s="202">
        <f>+GuV!J30+G22</f>
        <v>0</v>
      </c>
      <c r="K22" s="200">
        <f>+GuV!K30+J22</f>
        <v>0</v>
      </c>
      <c r="L22" s="200">
        <f>+GuV!L30+K22</f>
        <v>0</v>
      </c>
      <c r="M22" s="201">
        <f>+GuV!M30+L22</f>
        <v>0</v>
      </c>
      <c r="O22" s="62"/>
      <c r="P22" s="203">
        <f>+GuV!P30+M22</f>
        <v>0</v>
      </c>
      <c r="Q22" s="204">
        <f>+GuV!Q30+P22</f>
        <v>0</v>
      </c>
      <c r="R22" s="204">
        <f>+GuV!R30+Q22</f>
        <v>0</v>
      </c>
      <c r="S22" s="205">
        <f>+GuV!S30+R22</f>
        <v>0</v>
      </c>
    </row>
    <row r="23" spans="1:19" ht="27" customHeight="1" thickBot="1" x14ac:dyDescent="0.3">
      <c r="B23" s="7" t="s">
        <v>22</v>
      </c>
      <c r="C23" s="52">
        <f>+C21+C22</f>
        <v>60</v>
      </c>
      <c r="D23" s="49">
        <f t="shared" ref="D23:S23" si="2">+D21+D22</f>
        <v>0</v>
      </c>
      <c r="E23" s="49">
        <f t="shared" si="2"/>
        <v>0</v>
      </c>
      <c r="F23" s="49">
        <f t="shared" si="2"/>
        <v>0</v>
      </c>
      <c r="G23" s="156">
        <f t="shared" si="2"/>
        <v>0</v>
      </c>
      <c r="I23" s="51">
        <f t="shared" si="2"/>
        <v>0</v>
      </c>
      <c r="J23" s="52">
        <f t="shared" si="2"/>
        <v>0</v>
      </c>
      <c r="K23" s="49">
        <f t="shared" si="2"/>
        <v>0</v>
      </c>
      <c r="L23" s="49">
        <f t="shared" si="2"/>
        <v>0</v>
      </c>
      <c r="M23" s="156">
        <f t="shared" si="2"/>
        <v>0</v>
      </c>
      <c r="O23" s="51">
        <f t="shared" si="2"/>
        <v>0</v>
      </c>
      <c r="P23" s="52">
        <f t="shared" si="2"/>
        <v>0</v>
      </c>
      <c r="Q23" s="49">
        <f t="shared" si="2"/>
        <v>0</v>
      </c>
      <c r="R23" s="49">
        <f t="shared" si="2"/>
        <v>0</v>
      </c>
      <c r="S23" s="156">
        <f t="shared" si="2"/>
        <v>0</v>
      </c>
    </row>
    <row r="24" spans="1:19" s="67" customFormat="1" ht="13.5" customHeight="1" thickBot="1" x14ac:dyDescent="0.3">
      <c r="A24" s="66"/>
      <c r="C24" s="57"/>
      <c r="D24" s="56"/>
      <c r="E24" s="56"/>
      <c r="F24" s="56"/>
      <c r="G24" s="58"/>
      <c r="H24" s="1"/>
      <c r="I24" s="55"/>
      <c r="J24" s="57"/>
      <c r="K24" s="56"/>
      <c r="L24" s="56"/>
      <c r="M24" s="58"/>
      <c r="N24" s="1"/>
      <c r="O24" s="68"/>
      <c r="P24" s="69"/>
      <c r="Q24" s="70"/>
      <c r="R24" s="70"/>
      <c r="S24" s="165"/>
    </row>
    <row r="25" spans="1:19" ht="29.25" hidden="1" customHeight="1" x14ac:dyDescent="0.25">
      <c r="B25" s="1" t="s">
        <v>23</v>
      </c>
      <c r="C25" s="45"/>
      <c r="D25" s="42"/>
      <c r="E25" s="42"/>
      <c r="F25" s="42"/>
      <c r="G25" s="46"/>
      <c r="I25" s="44"/>
      <c r="J25" s="45"/>
      <c r="K25" s="42"/>
      <c r="L25" s="42"/>
      <c r="M25" s="46"/>
      <c r="O25" s="44"/>
      <c r="P25" s="71"/>
      <c r="Q25" s="72"/>
      <c r="R25" s="73"/>
      <c r="S25" s="166"/>
    </row>
    <row r="26" spans="1:19" ht="27" hidden="1" customHeight="1" x14ac:dyDescent="0.25">
      <c r="B26" s="7" t="s">
        <v>24</v>
      </c>
      <c r="C26" s="52"/>
      <c r="D26" s="50"/>
      <c r="E26" s="50"/>
      <c r="F26" s="50"/>
      <c r="G26" s="53"/>
      <c r="I26" s="51"/>
      <c r="J26" s="52"/>
      <c r="K26" s="50"/>
      <c r="L26" s="50"/>
      <c r="M26" s="53"/>
      <c r="O26" s="51"/>
      <c r="P26" s="52"/>
      <c r="Q26" s="54"/>
      <c r="R26" s="49"/>
      <c r="S26" s="156"/>
    </row>
    <row r="27" spans="1:19" ht="13.5" hidden="1" customHeight="1" x14ac:dyDescent="0.25">
      <c r="C27" s="57"/>
      <c r="D27" s="56"/>
      <c r="E27" s="56"/>
      <c r="F27" s="56"/>
      <c r="G27" s="58"/>
      <c r="I27" s="55"/>
      <c r="J27" s="57"/>
      <c r="K27" s="56"/>
      <c r="L27" s="56"/>
      <c r="M27" s="58"/>
      <c r="O27" s="59"/>
      <c r="P27" s="63"/>
      <c r="Q27" s="64"/>
      <c r="R27" s="64"/>
      <c r="S27" s="164"/>
    </row>
    <row r="28" spans="1:19" ht="27" customHeight="1" x14ac:dyDescent="0.25">
      <c r="B28" s="1" t="s">
        <v>66</v>
      </c>
      <c r="C28" s="31">
        <v>80</v>
      </c>
      <c r="D28" s="28"/>
      <c r="E28" s="28"/>
      <c r="F28" s="28"/>
      <c r="G28" s="32"/>
      <c r="I28" s="30"/>
      <c r="J28" s="31"/>
      <c r="K28" s="28"/>
      <c r="L28" s="28"/>
      <c r="M28" s="32"/>
      <c r="O28" s="30"/>
      <c r="P28" s="187"/>
      <c r="Q28" s="188"/>
      <c r="R28" s="188"/>
      <c r="S28" s="189"/>
    </row>
    <row r="29" spans="1:19" ht="27" customHeight="1" thickBot="1" x14ac:dyDescent="0.3">
      <c r="B29" s="1" t="s">
        <v>25</v>
      </c>
      <c r="C29" s="45">
        <v>10</v>
      </c>
      <c r="D29" s="42"/>
      <c r="E29" s="42"/>
      <c r="F29" s="42"/>
      <c r="G29" s="46"/>
      <c r="I29" s="44"/>
      <c r="J29" s="45"/>
      <c r="K29" s="42"/>
      <c r="L29" s="42"/>
      <c r="M29" s="46"/>
      <c r="O29" s="44"/>
      <c r="P29" s="190"/>
      <c r="Q29" s="191"/>
      <c r="R29" s="191"/>
      <c r="S29" s="192"/>
    </row>
    <row r="30" spans="1:19" ht="27" hidden="1" customHeight="1" x14ac:dyDescent="0.25">
      <c r="B30" s="1" t="s">
        <v>26</v>
      </c>
      <c r="C30" s="45"/>
      <c r="D30" s="42"/>
      <c r="E30" s="42"/>
      <c r="F30" s="42"/>
      <c r="G30" s="46"/>
      <c r="I30" s="44"/>
      <c r="J30" s="45"/>
      <c r="K30" s="42"/>
      <c r="L30" s="42"/>
      <c r="M30" s="46"/>
      <c r="O30" s="44"/>
      <c r="P30" s="40"/>
      <c r="Q30" s="184"/>
      <c r="R30" s="185"/>
      <c r="S30" s="186"/>
    </row>
    <row r="31" spans="1:19" ht="27" customHeight="1" thickBot="1" x14ac:dyDescent="0.3">
      <c r="A31" s="7" t="s">
        <v>18</v>
      </c>
      <c r="B31" s="7" t="s">
        <v>27</v>
      </c>
      <c r="C31" s="52">
        <f>+C28+C29</f>
        <v>90</v>
      </c>
      <c r="D31" s="49">
        <f t="shared" ref="D31:S31" si="3">+D28+D29</f>
        <v>0</v>
      </c>
      <c r="E31" s="49">
        <f t="shared" si="3"/>
        <v>0</v>
      </c>
      <c r="F31" s="49">
        <f t="shared" si="3"/>
        <v>0</v>
      </c>
      <c r="G31" s="156">
        <f t="shared" si="3"/>
        <v>0</v>
      </c>
      <c r="I31" s="51">
        <f t="shared" si="3"/>
        <v>0</v>
      </c>
      <c r="J31" s="52">
        <f t="shared" si="3"/>
        <v>0</v>
      </c>
      <c r="K31" s="49">
        <f t="shared" si="3"/>
        <v>0</v>
      </c>
      <c r="L31" s="49">
        <f t="shared" si="3"/>
        <v>0</v>
      </c>
      <c r="M31" s="156">
        <f t="shared" si="3"/>
        <v>0</v>
      </c>
      <c r="O31" s="51">
        <f t="shared" si="3"/>
        <v>0</v>
      </c>
      <c r="P31" s="52">
        <f>+P28+P29</f>
        <v>0</v>
      </c>
      <c r="Q31" s="49">
        <f t="shared" si="3"/>
        <v>0</v>
      </c>
      <c r="R31" s="49">
        <f t="shared" si="3"/>
        <v>0</v>
      </c>
      <c r="S31" s="156">
        <f t="shared" si="3"/>
        <v>0</v>
      </c>
    </row>
    <row r="32" spans="1:19" ht="13.5" customHeight="1" thickBot="1" x14ac:dyDescent="0.3">
      <c r="C32" s="57"/>
      <c r="D32" s="56"/>
      <c r="E32" s="56"/>
      <c r="F32" s="56"/>
      <c r="G32" s="58"/>
      <c r="I32" s="55"/>
      <c r="J32" s="57"/>
      <c r="K32" s="56"/>
      <c r="L32" s="56"/>
      <c r="M32" s="58"/>
      <c r="O32" s="74"/>
      <c r="P32" s="75"/>
      <c r="Q32" s="77"/>
      <c r="R32" s="77"/>
      <c r="S32" s="76"/>
    </row>
    <row r="33" spans="1:19" ht="27" customHeight="1" thickBot="1" x14ac:dyDescent="0.3">
      <c r="A33" s="7" t="s">
        <v>19</v>
      </c>
      <c r="B33" s="7" t="s">
        <v>28</v>
      </c>
      <c r="C33" s="157">
        <f>+C23+C31</f>
        <v>150</v>
      </c>
      <c r="D33" s="158">
        <f t="shared" ref="D33:S33" si="4">+D23+D31</f>
        <v>0</v>
      </c>
      <c r="E33" s="158">
        <f t="shared" si="4"/>
        <v>0</v>
      </c>
      <c r="F33" s="158">
        <f t="shared" si="4"/>
        <v>0</v>
      </c>
      <c r="G33" s="159">
        <f t="shared" si="4"/>
        <v>0</v>
      </c>
      <c r="I33" s="160">
        <f t="shared" si="4"/>
        <v>0</v>
      </c>
      <c r="J33" s="157">
        <f t="shared" si="4"/>
        <v>0</v>
      </c>
      <c r="K33" s="158">
        <f t="shared" si="4"/>
        <v>0</v>
      </c>
      <c r="L33" s="158">
        <f t="shared" si="4"/>
        <v>0</v>
      </c>
      <c r="M33" s="159">
        <f t="shared" si="4"/>
        <v>0</v>
      </c>
      <c r="O33" s="160">
        <f t="shared" si="4"/>
        <v>0</v>
      </c>
      <c r="P33" s="157">
        <f t="shared" si="4"/>
        <v>0</v>
      </c>
      <c r="Q33" s="158">
        <f t="shared" si="4"/>
        <v>0</v>
      </c>
      <c r="R33" s="158">
        <f t="shared" si="4"/>
        <v>0</v>
      </c>
      <c r="S33" s="159">
        <f t="shared" si="4"/>
        <v>0</v>
      </c>
    </row>
    <row r="35" spans="1:19" ht="27" customHeight="1" x14ac:dyDescent="0.25">
      <c r="B35" s="7" t="s">
        <v>67</v>
      </c>
      <c r="C35" s="132"/>
      <c r="D35" s="132"/>
      <c r="E35" s="132"/>
      <c r="F35" s="132"/>
      <c r="G35" s="132"/>
      <c r="J35" s="132"/>
      <c r="K35" s="132"/>
      <c r="L35" s="132"/>
      <c r="M35" s="132"/>
      <c r="S35" s="132"/>
    </row>
    <row r="36" spans="1:19" ht="27" customHeight="1" x14ac:dyDescent="0.25">
      <c r="B36" s="7" t="s">
        <v>79</v>
      </c>
      <c r="C36" s="132"/>
      <c r="D36" s="206">
        <f>D16-D29</f>
        <v>60</v>
      </c>
      <c r="E36" s="206">
        <f t="shared" ref="E36:S36" si="5">E16-E29</f>
        <v>60</v>
      </c>
      <c r="F36" s="206">
        <f t="shared" si="5"/>
        <v>60</v>
      </c>
      <c r="G36" s="206">
        <f t="shared" si="5"/>
        <v>60</v>
      </c>
      <c r="H36" s="206"/>
      <c r="I36" s="206">
        <f t="shared" si="5"/>
        <v>0</v>
      </c>
      <c r="J36" s="206">
        <f t="shared" si="5"/>
        <v>60</v>
      </c>
      <c r="K36" s="206">
        <f t="shared" si="5"/>
        <v>60</v>
      </c>
      <c r="L36" s="206">
        <f t="shared" si="5"/>
        <v>60</v>
      </c>
      <c r="M36" s="206">
        <f t="shared" si="5"/>
        <v>60</v>
      </c>
      <c r="N36" s="206"/>
      <c r="O36" s="206">
        <f t="shared" si="5"/>
        <v>0</v>
      </c>
      <c r="P36" s="206">
        <f t="shared" si="5"/>
        <v>60</v>
      </c>
      <c r="Q36" s="206">
        <f t="shared" si="5"/>
        <v>60</v>
      </c>
      <c r="R36" s="206">
        <f t="shared" si="5"/>
        <v>60</v>
      </c>
      <c r="S36" s="206">
        <f t="shared" si="5"/>
        <v>60</v>
      </c>
    </row>
    <row r="37" spans="1:19" ht="26.45" customHeight="1" x14ac:dyDescent="0.25">
      <c r="B37" s="6" t="s">
        <v>68</v>
      </c>
      <c r="D37" s="132" t="e">
        <f>+D23/D33</f>
        <v>#DIV/0!</v>
      </c>
      <c r="E37" s="132" t="e">
        <f t="shared" ref="E37:S37" si="6">+E23/E33</f>
        <v>#DIV/0!</v>
      </c>
      <c r="F37" s="132" t="e">
        <f t="shared" si="6"/>
        <v>#DIV/0!</v>
      </c>
      <c r="G37" s="132" t="e">
        <f t="shared" si="6"/>
        <v>#DIV/0!</v>
      </c>
      <c r="H37" s="132"/>
      <c r="I37" s="132" t="e">
        <f t="shared" si="6"/>
        <v>#DIV/0!</v>
      </c>
      <c r="J37" s="132" t="e">
        <f t="shared" si="6"/>
        <v>#DIV/0!</v>
      </c>
      <c r="K37" s="132" t="e">
        <f t="shared" si="6"/>
        <v>#DIV/0!</v>
      </c>
      <c r="L37" s="132" t="e">
        <f t="shared" si="6"/>
        <v>#DIV/0!</v>
      </c>
      <c r="M37" s="132" t="e">
        <f t="shared" si="6"/>
        <v>#DIV/0!</v>
      </c>
      <c r="N37" s="132"/>
      <c r="O37" s="132" t="e">
        <f t="shared" si="6"/>
        <v>#DIV/0!</v>
      </c>
      <c r="P37" s="132" t="e">
        <f t="shared" si="6"/>
        <v>#DIV/0!</v>
      </c>
      <c r="Q37" s="132" t="e">
        <f t="shared" si="6"/>
        <v>#DIV/0!</v>
      </c>
      <c r="R37" s="132" t="e">
        <f t="shared" si="6"/>
        <v>#DIV/0!</v>
      </c>
      <c r="S37" s="132" t="e">
        <f t="shared" si="6"/>
        <v>#DIV/0!</v>
      </c>
    </row>
    <row r="38" spans="1:19" ht="26.45" customHeight="1" x14ac:dyDescent="0.25">
      <c r="B38" s="6" t="s">
        <v>70</v>
      </c>
      <c r="D38" s="1">
        <f>(D31)/Finanzplan!D19</f>
        <v>0</v>
      </c>
      <c r="E38" s="1" t="e">
        <f>(E31)/Finanzplan!E19</f>
        <v>#DIV/0!</v>
      </c>
      <c r="F38" s="1" t="e">
        <f>(F31)/Finanzplan!F19</f>
        <v>#DIV/0!</v>
      </c>
      <c r="G38" s="1" t="e">
        <f>(G31)/Finanzplan!G19</f>
        <v>#DIV/0!</v>
      </c>
      <c r="I38" s="1" t="e">
        <f>(I31)/Finanzplan!I19</f>
        <v>#DIV/0!</v>
      </c>
      <c r="J38" s="1" t="e">
        <f>(J31)/Finanzplan!J19</f>
        <v>#DIV/0!</v>
      </c>
      <c r="K38" s="1" t="e">
        <f>(K31)/Finanzplan!K19</f>
        <v>#DIV/0!</v>
      </c>
      <c r="L38" s="1" t="e">
        <f>(L31)/Finanzplan!L19</f>
        <v>#DIV/0!</v>
      </c>
      <c r="M38" s="1" t="e">
        <f>(M31)/Finanzplan!M19</f>
        <v>#DIV/0!</v>
      </c>
      <c r="O38" s="1" t="e">
        <f>(O31)/Finanzplan!O19</f>
        <v>#DIV/0!</v>
      </c>
      <c r="P38" s="1" t="e">
        <f>(P31)/Finanzplan!P19</f>
        <v>#DIV/0!</v>
      </c>
      <c r="Q38" s="1" t="e">
        <f>(Q31)/Finanzplan!Q19</f>
        <v>#DIV/0!</v>
      </c>
      <c r="R38" s="1" t="e">
        <f>(R31)/Finanzplan!R19</f>
        <v>#DIV/0!</v>
      </c>
      <c r="S38" s="1" t="e">
        <f>(S31)/Finanzplan!S19</f>
        <v>#DIV/0!</v>
      </c>
    </row>
    <row r="39" spans="1:19" ht="26.45" customHeight="1" x14ac:dyDescent="0.25">
      <c r="B39" s="6" t="s">
        <v>69</v>
      </c>
      <c r="D39" s="132" t="e">
        <f>+GuV!D28/Bilanz!D33</f>
        <v>#DIV/0!</v>
      </c>
      <c r="E39" s="132" t="e">
        <f>+GuV!E28/Bilanz!E33</f>
        <v>#DIV/0!</v>
      </c>
      <c r="F39" s="132" t="e">
        <f>+GuV!F28/Bilanz!F33</f>
        <v>#DIV/0!</v>
      </c>
      <c r="G39" s="132" t="e">
        <f>+GuV!G28/Bilanz!G33</f>
        <v>#DIV/0!</v>
      </c>
      <c r="H39" s="132"/>
      <c r="I39" s="132" t="e">
        <f>+GuV!I28/Bilanz!I33</f>
        <v>#DIV/0!</v>
      </c>
      <c r="J39" s="132" t="e">
        <f>+GuV!J28/Bilanz!J33</f>
        <v>#DIV/0!</v>
      </c>
      <c r="K39" s="132" t="e">
        <f>+GuV!K28/Bilanz!K33</f>
        <v>#DIV/0!</v>
      </c>
      <c r="L39" s="132" t="e">
        <f>+GuV!L28/Bilanz!L33</f>
        <v>#DIV/0!</v>
      </c>
      <c r="M39" s="132" t="e">
        <f>+GuV!M28/Bilanz!M33</f>
        <v>#DIV/0!</v>
      </c>
      <c r="N39" s="132"/>
      <c r="O39" s="132" t="e">
        <f>+GuV!O28/Bilanz!O33</f>
        <v>#DIV/0!</v>
      </c>
      <c r="P39" s="132" t="e">
        <f>+GuV!P28/Bilanz!P33</f>
        <v>#DIV/0!</v>
      </c>
      <c r="Q39" s="132" t="e">
        <f>+GuV!Q28/Bilanz!Q33</f>
        <v>#DIV/0!</v>
      </c>
      <c r="R39" s="132" t="e">
        <f>+GuV!R28/Bilanz!R33</f>
        <v>#DIV/0!</v>
      </c>
      <c r="S39" s="132" t="e">
        <f>+GuV!S28/Bilanz!S33</f>
        <v>#DIV/0!</v>
      </c>
    </row>
    <row r="40" spans="1:19" ht="26.45" customHeight="1" x14ac:dyDescent="0.25">
      <c r="B40" s="1" t="s">
        <v>71</v>
      </c>
      <c r="D40" s="132" t="e">
        <f>+Finanzplan!D19/GuV!D11</f>
        <v>#DIV/0!</v>
      </c>
      <c r="E40" s="132" t="e">
        <f>+Finanzplan!E19/GuV!E11</f>
        <v>#DIV/0!</v>
      </c>
      <c r="F40" s="132" t="e">
        <f>+Finanzplan!F19/GuV!F11</f>
        <v>#DIV/0!</v>
      </c>
      <c r="G40" s="132" t="e">
        <f>+Finanzplan!G19/GuV!G11</f>
        <v>#DIV/0!</v>
      </c>
      <c r="H40" s="132"/>
      <c r="I40" s="132" t="e">
        <f>+Finanzplan!I19/GuV!I11</f>
        <v>#DIV/0!</v>
      </c>
      <c r="J40" s="132" t="e">
        <f>+Finanzplan!J19/GuV!J11</f>
        <v>#DIV/0!</v>
      </c>
      <c r="K40" s="132" t="e">
        <f>+Finanzplan!K19/GuV!K11</f>
        <v>#DIV/0!</v>
      </c>
      <c r="L40" s="132" t="e">
        <f>+Finanzplan!L19/GuV!L11</f>
        <v>#DIV/0!</v>
      </c>
      <c r="M40" s="132" t="e">
        <f>+Finanzplan!M19/GuV!M11</f>
        <v>#DIV/0!</v>
      </c>
      <c r="N40" s="132"/>
      <c r="O40" s="132" t="e">
        <f>+Finanzplan!O19/GuV!O11</f>
        <v>#DIV/0!</v>
      </c>
      <c r="P40" s="132" t="e">
        <f>+Finanzplan!P19/GuV!P11</f>
        <v>#DIV/0!</v>
      </c>
      <c r="Q40" s="132" t="e">
        <f>+Finanzplan!Q19/GuV!Q11</f>
        <v>#DIV/0!</v>
      </c>
      <c r="R40" s="132" t="e">
        <f>+Finanzplan!R19/GuV!R11</f>
        <v>#DIV/0!</v>
      </c>
      <c r="S40" s="132" t="e">
        <f>+Finanzplan!S19/GuV!S11</f>
        <v>#DIV/0!</v>
      </c>
    </row>
  </sheetData>
  <sheetProtection selectLockedCells="1" selectUnlockedCells="1"/>
  <mergeCells count="1">
    <mergeCell ref="D1:S1"/>
  </mergeCells>
  <phoneticPr fontId="10" type="noConversion"/>
  <printOptions horizontalCentered="1" verticalCentered="1"/>
  <pageMargins left="0.24027777777777778" right="0.2902777777777778" top="0.51180555555555551" bottom="0.39374999999999999" header="0.51180555555555551" footer="0.51180555555555551"/>
  <pageSetup paperSize="9" scale="6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U30"/>
  <sheetViews>
    <sheetView topLeftCell="A5" zoomScale="50" zoomScaleNormal="50" workbookViewId="0">
      <selection activeCell="D8" sqref="D8"/>
    </sheetView>
  </sheetViews>
  <sheetFormatPr baseColWidth="10" defaultColWidth="17.140625" defaultRowHeight="18" x14ac:dyDescent="0.25"/>
  <cols>
    <col min="1" max="1" width="6.5703125" style="81" customWidth="1"/>
    <col min="2" max="2" width="5.7109375" style="1" customWidth="1"/>
    <col min="3" max="3" width="38.42578125" style="1" customWidth="1"/>
    <col min="4" max="7" width="10.42578125" style="1" customWidth="1"/>
    <col min="8" max="8" width="11.85546875" style="1" customWidth="1"/>
    <col min="9" max="9" width="4" style="1" customWidth="1"/>
    <col min="10" max="13" width="10.42578125" style="1" customWidth="1"/>
    <col min="14" max="14" width="11.85546875" style="1" customWidth="1"/>
    <col min="15" max="15" width="2.5703125" style="1" customWidth="1"/>
    <col min="16" max="19" width="10.5703125" style="1" customWidth="1"/>
    <col min="20" max="20" width="11.85546875" style="1" customWidth="1"/>
    <col min="21" max="16384" width="17.140625" style="1"/>
  </cols>
  <sheetData>
    <row r="1" spans="1:21" s="6" customFormat="1" ht="39" customHeight="1" x14ac:dyDescent="0.45">
      <c r="A1" s="1"/>
      <c r="B1" s="2" t="s">
        <v>1</v>
      </c>
      <c r="C1" s="78"/>
      <c r="D1" s="1"/>
      <c r="E1" s="79" t="s">
        <v>29</v>
      </c>
      <c r="F1" s="4"/>
      <c r="G1" s="4"/>
      <c r="H1" s="4"/>
      <c r="I1" s="80"/>
      <c r="J1" s="80"/>
      <c r="K1" s="80"/>
      <c r="L1" s="80"/>
      <c r="M1" s="80"/>
      <c r="N1" s="80"/>
      <c r="O1" s="80"/>
      <c r="P1" s="80"/>
      <c r="Q1" s="80"/>
      <c r="R1" s="80"/>
      <c r="S1" s="80"/>
      <c r="T1" s="5"/>
    </row>
    <row r="2" spans="1:21" s="6" customFormat="1" ht="12" customHeight="1" x14ac:dyDescent="0.35">
      <c r="A2" s="81"/>
      <c r="B2" s="82"/>
      <c r="C2" s="1"/>
      <c r="D2" s="83"/>
      <c r="E2" s="83"/>
      <c r="F2" s="83"/>
      <c r="G2" s="82"/>
      <c r="H2" s="82"/>
      <c r="I2" s="1"/>
      <c r="J2" s="83"/>
      <c r="K2" s="83"/>
      <c r="L2" s="83"/>
      <c r="M2" s="82"/>
      <c r="N2" s="82"/>
      <c r="O2" s="1"/>
      <c r="P2" s="83"/>
      <c r="Q2" s="83"/>
      <c r="R2" s="83"/>
      <c r="S2" s="82"/>
      <c r="T2" s="82"/>
    </row>
    <row r="3" spans="1:21" s="86" customFormat="1" ht="25.5" customHeight="1" x14ac:dyDescent="0.35">
      <c r="A3" s="84"/>
      <c r="B3" s="85"/>
      <c r="D3" s="85"/>
      <c r="E3" s="87" t="s">
        <v>3</v>
      </c>
      <c r="F3" s="87"/>
      <c r="G3" s="87"/>
      <c r="H3" s="87"/>
      <c r="I3" s="88"/>
      <c r="J3" s="87"/>
      <c r="K3" s="87" t="s">
        <v>3</v>
      </c>
      <c r="L3" s="87"/>
      <c r="M3" s="87"/>
      <c r="N3" s="87"/>
      <c r="O3" s="88"/>
      <c r="P3" s="87"/>
      <c r="Q3" s="87" t="s">
        <v>3</v>
      </c>
      <c r="R3" s="87"/>
      <c r="S3" s="85"/>
      <c r="T3" s="85"/>
    </row>
    <row r="4" spans="1:21" ht="12" customHeight="1" thickBot="1" x14ac:dyDescent="0.3">
      <c r="D4" s="89"/>
      <c r="F4" s="89"/>
      <c r="G4" s="89"/>
      <c r="H4" s="90"/>
      <c r="I4" s="90"/>
      <c r="J4" s="89"/>
      <c r="L4" s="89"/>
      <c r="M4" s="89"/>
      <c r="N4" s="90"/>
      <c r="O4" s="90"/>
      <c r="P4" s="89"/>
      <c r="R4" s="89"/>
      <c r="S4" s="89"/>
      <c r="T4" s="90"/>
    </row>
    <row r="5" spans="1:21" ht="41.25" customHeight="1" thickBot="1" x14ac:dyDescent="0.3">
      <c r="B5" s="1" t="s">
        <v>30</v>
      </c>
      <c r="D5" s="91" t="s">
        <v>4</v>
      </c>
      <c r="E5" s="92" t="s">
        <v>5</v>
      </c>
      <c r="F5" s="92" t="s">
        <v>6</v>
      </c>
      <c r="G5" s="93" t="s">
        <v>7</v>
      </c>
      <c r="H5" s="94" t="s">
        <v>31</v>
      </c>
      <c r="J5" s="91" t="s">
        <v>4</v>
      </c>
      <c r="K5" s="92" t="s">
        <v>5</v>
      </c>
      <c r="L5" s="92" t="s">
        <v>6</v>
      </c>
      <c r="M5" s="93" t="s">
        <v>7</v>
      </c>
      <c r="N5" s="150" t="s">
        <v>31</v>
      </c>
      <c r="P5" s="91" t="s">
        <v>4</v>
      </c>
      <c r="Q5" s="92" t="s">
        <v>5</v>
      </c>
      <c r="R5" s="92" t="s">
        <v>6</v>
      </c>
      <c r="S5" s="93" t="s">
        <v>7</v>
      </c>
      <c r="T5" s="150" t="s">
        <v>31</v>
      </c>
    </row>
    <row r="6" spans="1:21" ht="0.75" customHeight="1" thickBot="1" x14ac:dyDescent="0.35">
      <c r="D6" s="95"/>
      <c r="E6" s="97"/>
      <c r="F6" s="97"/>
      <c r="G6" s="97"/>
      <c r="H6" s="98"/>
      <c r="J6" s="95"/>
      <c r="K6" s="97"/>
      <c r="L6" s="97"/>
      <c r="M6" s="97"/>
      <c r="N6" s="98"/>
      <c r="P6" s="95" t="s">
        <v>8</v>
      </c>
      <c r="Q6" s="97" t="s">
        <v>8</v>
      </c>
      <c r="R6" s="97" t="s">
        <v>8</v>
      </c>
      <c r="S6" s="97" t="s">
        <v>8</v>
      </c>
      <c r="T6" s="98" t="s">
        <v>8</v>
      </c>
    </row>
    <row r="7" spans="1:21" s="7" customFormat="1" hidden="1" x14ac:dyDescent="0.25">
      <c r="A7" s="81"/>
      <c r="B7" s="1"/>
      <c r="C7" s="1"/>
      <c r="D7" s="99"/>
      <c r="E7" s="100"/>
      <c r="F7" s="100"/>
      <c r="G7" s="100"/>
      <c r="H7" s="101"/>
      <c r="I7" s="1"/>
      <c r="J7" s="99"/>
      <c r="K7" s="100"/>
      <c r="L7" s="100"/>
      <c r="M7" s="100"/>
      <c r="N7" s="101"/>
      <c r="O7" s="1"/>
      <c r="P7" s="99"/>
      <c r="Q7" s="100"/>
      <c r="R7" s="100"/>
      <c r="S7" s="100"/>
      <c r="T7" s="101"/>
    </row>
    <row r="8" spans="1:21" ht="30" customHeight="1" x14ac:dyDescent="0.25">
      <c r="B8" s="1">
        <v>1</v>
      </c>
      <c r="C8" s="1" t="s">
        <v>32</v>
      </c>
      <c r="D8" s="41"/>
      <c r="E8" s="42"/>
      <c r="F8" s="42"/>
      <c r="G8" s="43"/>
      <c r="H8" s="103">
        <f>SUM(D8:G8)</f>
        <v>0</v>
      </c>
      <c r="J8" s="41"/>
      <c r="K8" s="42"/>
      <c r="L8" s="42"/>
      <c r="M8" s="43"/>
      <c r="N8" s="103">
        <f>SUM(J8:M8)</f>
        <v>0</v>
      </c>
      <c r="P8" s="41"/>
      <c r="Q8" s="42"/>
      <c r="R8" s="42"/>
      <c r="S8" s="43"/>
      <c r="T8" s="103">
        <f t="shared" ref="T8:T30" si="0">+P8+Q8+R8+S8</f>
        <v>0</v>
      </c>
    </row>
    <row r="9" spans="1:21" ht="30" customHeight="1" x14ac:dyDescent="0.25">
      <c r="B9" s="105">
        <f>+B8+1</f>
        <v>2</v>
      </c>
      <c r="C9" s="1" t="s">
        <v>33</v>
      </c>
      <c r="D9" s="41"/>
      <c r="E9" s="42"/>
      <c r="F9" s="42"/>
      <c r="G9" s="43"/>
      <c r="H9" s="103">
        <f>SUM(D9:G9)</f>
        <v>0</v>
      </c>
      <c r="J9" s="41"/>
      <c r="K9" s="42"/>
      <c r="L9" s="42"/>
      <c r="M9" s="43"/>
      <c r="N9" s="103">
        <f>SUM(J9:M9)</f>
        <v>0</v>
      </c>
      <c r="P9" s="41"/>
      <c r="Q9" s="42"/>
      <c r="R9" s="42"/>
      <c r="S9" s="43"/>
      <c r="T9" s="103">
        <f t="shared" si="0"/>
        <v>0</v>
      </c>
    </row>
    <row r="10" spans="1:21" ht="30" hidden="1" customHeight="1" x14ac:dyDescent="0.25">
      <c r="B10" s="105">
        <f>+B9+1</f>
        <v>3</v>
      </c>
      <c r="C10" s="1" t="s">
        <v>34</v>
      </c>
      <c r="D10" s="41"/>
      <c r="E10" s="42"/>
      <c r="F10" s="42"/>
      <c r="G10" s="43"/>
      <c r="H10" s="103"/>
      <c r="J10" s="41"/>
      <c r="K10" s="42"/>
      <c r="L10" s="42"/>
      <c r="M10" s="43"/>
      <c r="N10" s="103"/>
      <c r="P10" s="41"/>
      <c r="Q10" s="42"/>
      <c r="R10" s="42"/>
      <c r="S10" s="43"/>
      <c r="T10" s="103">
        <f t="shared" si="0"/>
        <v>0</v>
      </c>
    </row>
    <row r="11" spans="1:21" s="7" customFormat="1" ht="30" customHeight="1" x14ac:dyDescent="0.25">
      <c r="A11" s="106" t="s">
        <v>35</v>
      </c>
      <c r="B11" s="7" t="s">
        <v>36</v>
      </c>
      <c r="D11" s="107">
        <f>+D8+D9</f>
        <v>0</v>
      </c>
      <c r="E11" s="169">
        <f t="shared" ref="E11:S11" si="1">+E8+E9</f>
        <v>0</v>
      </c>
      <c r="F11" s="169">
        <f t="shared" si="1"/>
        <v>0</v>
      </c>
      <c r="G11" s="170">
        <f t="shared" si="1"/>
        <v>0</v>
      </c>
      <c r="H11" s="177">
        <f t="shared" si="1"/>
        <v>0</v>
      </c>
      <c r="I11" s="1"/>
      <c r="J11" s="107">
        <f t="shared" si="1"/>
        <v>0</v>
      </c>
      <c r="K11" s="169">
        <f t="shared" si="1"/>
        <v>0</v>
      </c>
      <c r="L11" s="169">
        <f t="shared" si="1"/>
        <v>0</v>
      </c>
      <c r="M11" s="170">
        <f t="shared" si="1"/>
        <v>0</v>
      </c>
      <c r="N11" s="177">
        <f>+N8+N9</f>
        <v>0</v>
      </c>
      <c r="O11" s="1"/>
      <c r="P11" s="107">
        <f t="shared" si="1"/>
        <v>0</v>
      </c>
      <c r="Q11" s="169">
        <f t="shared" si="1"/>
        <v>0</v>
      </c>
      <c r="R11" s="169">
        <f t="shared" si="1"/>
        <v>0</v>
      </c>
      <c r="S11" s="170">
        <f t="shared" si="1"/>
        <v>0</v>
      </c>
      <c r="T11" s="177">
        <f t="shared" si="0"/>
        <v>0</v>
      </c>
    </row>
    <row r="12" spans="1:21" ht="29.25" customHeight="1" x14ac:dyDescent="0.25">
      <c r="B12" s="105">
        <f>+B9+1</f>
        <v>3</v>
      </c>
      <c r="C12" s="1" t="s">
        <v>57</v>
      </c>
      <c r="D12" s="41"/>
      <c r="E12" s="42"/>
      <c r="F12" s="42"/>
      <c r="G12" s="43"/>
      <c r="H12" s="103">
        <f>SUM(D12:G12)</f>
        <v>0</v>
      </c>
      <c r="J12" s="41"/>
      <c r="K12" s="42"/>
      <c r="L12" s="42"/>
      <c r="M12" s="43"/>
      <c r="N12" s="103">
        <f>SUM(J12:M12)</f>
        <v>0</v>
      </c>
      <c r="P12" s="41"/>
      <c r="Q12" s="42"/>
      <c r="R12" s="42"/>
      <c r="S12" s="43"/>
      <c r="T12" s="103">
        <f t="shared" si="0"/>
        <v>0</v>
      </c>
    </row>
    <row r="13" spans="1:21" s="7" customFormat="1" ht="28.5" customHeight="1" x14ac:dyDescent="0.25">
      <c r="A13" s="106"/>
      <c r="B13" s="105">
        <f>+B12+1</f>
        <v>4</v>
      </c>
      <c r="C13" s="1" t="str">
        <f>"- Rabatte und Skonti"</f>
        <v>- Rabatte und Skonti</v>
      </c>
      <c r="D13" s="167"/>
      <c r="E13" s="133"/>
      <c r="F13" s="133"/>
      <c r="G13" s="171"/>
      <c r="H13" s="103">
        <f>SUM(D13:G13)</f>
        <v>0</v>
      </c>
      <c r="I13" s="1"/>
      <c r="J13" s="167"/>
      <c r="K13" s="133"/>
      <c r="L13" s="133"/>
      <c r="M13" s="171"/>
      <c r="N13" s="103">
        <f>SUM(J13:M13)</f>
        <v>0</v>
      </c>
      <c r="O13" s="1"/>
      <c r="P13" s="167"/>
      <c r="Q13" s="133"/>
      <c r="R13" s="133"/>
      <c r="S13" s="171"/>
      <c r="T13" s="103">
        <f t="shared" si="0"/>
        <v>0</v>
      </c>
    </row>
    <row r="14" spans="1:21" ht="30" customHeight="1" x14ac:dyDescent="0.25">
      <c r="A14" s="106" t="s">
        <v>37</v>
      </c>
      <c r="B14" s="7" t="s">
        <v>58</v>
      </c>
      <c r="C14" s="7"/>
      <c r="D14" s="107">
        <f>+D12+D13</f>
        <v>0</v>
      </c>
      <c r="E14" s="169">
        <f t="shared" ref="E14:T14" si="2">+E12+E13</f>
        <v>0</v>
      </c>
      <c r="F14" s="169">
        <f t="shared" si="2"/>
        <v>0</v>
      </c>
      <c r="G14" s="170">
        <f t="shared" si="2"/>
        <v>0</v>
      </c>
      <c r="H14" s="177">
        <f t="shared" si="2"/>
        <v>0</v>
      </c>
      <c r="J14" s="107">
        <f t="shared" si="2"/>
        <v>0</v>
      </c>
      <c r="K14" s="169">
        <f t="shared" si="2"/>
        <v>0</v>
      </c>
      <c r="L14" s="169">
        <f t="shared" si="2"/>
        <v>0</v>
      </c>
      <c r="M14" s="170">
        <f t="shared" si="2"/>
        <v>0</v>
      </c>
      <c r="N14" s="177">
        <f t="shared" si="2"/>
        <v>0</v>
      </c>
      <c r="P14" s="107">
        <f t="shared" si="2"/>
        <v>0</v>
      </c>
      <c r="Q14" s="169">
        <f t="shared" si="2"/>
        <v>0</v>
      </c>
      <c r="R14" s="169">
        <f t="shared" si="2"/>
        <v>0</v>
      </c>
      <c r="S14" s="170">
        <f t="shared" si="2"/>
        <v>0</v>
      </c>
      <c r="T14" s="177">
        <f t="shared" si="2"/>
        <v>0</v>
      </c>
    </row>
    <row r="15" spans="1:21" ht="30" customHeight="1" x14ac:dyDescent="0.25">
      <c r="A15" s="106" t="s">
        <v>38</v>
      </c>
      <c r="B15" s="7" t="s">
        <v>39</v>
      </c>
      <c r="C15" s="7"/>
      <c r="D15" s="172">
        <f>+D11-D14</f>
        <v>0</v>
      </c>
      <c r="E15" s="173">
        <f>+E11-E14</f>
        <v>0</v>
      </c>
      <c r="F15" s="173">
        <f>+F11-F14</f>
        <v>0</v>
      </c>
      <c r="G15" s="174">
        <f>+G11-G14</f>
        <v>0</v>
      </c>
      <c r="H15" s="178">
        <f>+H11-H14</f>
        <v>0</v>
      </c>
      <c r="J15" s="172">
        <f>+J11-J14</f>
        <v>0</v>
      </c>
      <c r="K15" s="173">
        <f>+K11-K14</f>
        <v>0</v>
      </c>
      <c r="L15" s="173">
        <f>+L11-L14</f>
        <v>0</v>
      </c>
      <c r="M15" s="174">
        <f>+M11-M14</f>
        <v>0</v>
      </c>
      <c r="N15" s="178">
        <f>+N11-N14</f>
        <v>0</v>
      </c>
      <c r="P15" s="172">
        <f>+P11-P14</f>
        <v>0</v>
      </c>
      <c r="Q15" s="173">
        <f>+Q11-Q14</f>
        <v>0</v>
      </c>
      <c r="R15" s="173">
        <f>+R11-R14</f>
        <v>0</v>
      </c>
      <c r="S15" s="174">
        <f>+S11-S14</f>
        <v>0</v>
      </c>
      <c r="T15" s="178">
        <f t="shared" si="0"/>
        <v>0</v>
      </c>
      <c r="U15" s="132"/>
    </row>
    <row r="16" spans="1:21" ht="30" customHeight="1" x14ac:dyDescent="0.25">
      <c r="B16" s="105">
        <f>+B13+1</f>
        <v>5</v>
      </c>
      <c r="C16" s="1" t="s">
        <v>40</v>
      </c>
      <c r="D16" s="167"/>
      <c r="E16" s="133"/>
      <c r="F16" s="133"/>
      <c r="G16" s="171"/>
      <c r="H16" s="103">
        <f t="shared" ref="H16:H21" si="3">SUM(D16:G16)</f>
        <v>0</v>
      </c>
      <c r="J16" s="167"/>
      <c r="K16" s="133"/>
      <c r="L16" s="133"/>
      <c r="M16" s="171"/>
      <c r="N16" s="103">
        <f t="shared" ref="N16:N21" si="4">SUM(J16:M16)</f>
        <v>0</v>
      </c>
      <c r="P16" s="167"/>
      <c r="Q16" s="133"/>
      <c r="R16" s="133"/>
      <c r="S16" s="171"/>
      <c r="T16" s="103">
        <f t="shared" si="0"/>
        <v>0</v>
      </c>
    </row>
    <row r="17" spans="1:21" ht="30" customHeight="1" x14ac:dyDescent="0.25">
      <c r="B17" s="105">
        <f t="shared" ref="B17:B22" si="5">+B16+1</f>
        <v>6</v>
      </c>
      <c r="C17" s="1" t="s">
        <v>41</v>
      </c>
      <c r="D17" s="167"/>
      <c r="E17" s="133"/>
      <c r="F17" s="133"/>
      <c r="G17" s="171"/>
      <c r="H17" s="103">
        <f t="shared" si="3"/>
        <v>0</v>
      </c>
      <c r="J17" s="167"/>
      <c r="K17" s="133"/>
      <c r="L17" s="133"/>
      <c r="M17" s="171"/>
      <c r="N17" s="103">
        <f t="shared" si="4"/>
        <v>0</v>
      </c>
      <c r="P17" s="167"/>
      <c r="Q17" s="133"/>
      <c r="R17" s="133"/>
      <c r="S17" s="171"/>
      <c r="T17" s="103">
        <f t="shared" si="0"/>
        <v>0</v>
      </c>
    </row>
    <row r="18" spans="1:21" ht="30" customHeight="1" x14ac:dyDescent="0.25">
      <c r="B18" s="105">
        <f t="shared" si="5"/>
        <v>7</v>
      </c>
      <c r="C18" s="111" t="s">
        <v>59</v>
      </c>
      <c r="D18" s="167"/>
      <c r="E18" s="133"/>
      <c r="F18" s="133"/>
      <c r="G18" s="171"/>
      <c r="H18" s="103">
        <f t="shared" si="3"/>
        <v>0</v>
      </c>
      <c r="J18" s="167"/>
      <c r="K18" s="133"/>
      <c r="L18" s="133"/>
      <c r="M18" s="171"/>
      <c r="N18" s="103">
        <f t="shared" si="4"/>
        <v>0</v>
      </c>
      <c r="P18" s="167"/>
      <c r="Q18" s="133"/>
      <c r="R18" s="133"/>
      <c r="S18" s="171"/>
      <c r="T18" s="103">
        <f t="shared" si="0"/>
        <v>0</v>
      </c>
    </row>
    <row r="19" spans="1:21" ht="30" customHeight="1" x14ac:dyDescent="0.25">
      <c r="B19" s="105">
        <f t="shared" si="5"/>
        <v>8</v>
      </c>
      <c r="C19" s="1" t="s">
        <v>60</v>
      </c>
      <c r="D19" s="167"/>
      <c r="E19" s="133"/>
      <c r="F19" s="133"/>
      <c r="G19" s="171"/>
      <c r="H19" s="103">
        <f t="shared" si="3"/>
        <v>0</v>
      </c>
      <c r="J19" s="167"/>
      <c r="K19" s="133"/>
      <c r="L19" s="133"/>
      <c r="M19" s="171"/>
      <c r="N19" s="103">
        <f t="shared" si="4"/>
        <v>0</v>
      </c>
      <c r="P19" s="167"/>
      <c r="Q19" s="133"/>
      <c r="R19" s="133"/>
      <c r="S19" s="171"/>
      <c r="T19" s="103">
        <f t="shared" si="0"/>
        <v>0</v>
      </c>
    </row>
    <row r="20" spans="1:21" ht="30" customHeight="1" x14ac:dyDescent="0.25">
      <c r="B20" s="105">
        <f t="shared" si="5"/>
        <v>9</v>
      </c>
      <c r="C20" s="1" t="s">
        <v>61</v>
      </c>
      <c r="D20" s="167"/>
      <c r="E20" s="133"/>
      <c r="F20" s="133"/>
      <c r="G20" s="171"/>
      <c r="H20" s="103">
        <f t="shared" si="3"/>
        <v>0</v>
      </c>
      <c r="J20" s="167"/>
      <c r="K20" s="133"/>
      <c r="L20" s="133"/>
      <c r="M20" s="171"/>
      <c r="N20" s="103">
        <f t="shared" si="4"/>
        <v>0</v>
      </c>
      <c r="P20" s="167"/>
      <c r="Q20" s="133"/>
      <c r="R20" s="133"/>
      <c r="S20" s="171"/>
      <c r="T20" s="103">
        <f t="shared" ref="T20" si="6">+P20+Q20+R20+S20</f>
        <v>0</v>
      </c>
    </row>
    <row r="21" spans="1:21" s="7" customFormat="1" ht="30" customHeight="1" x14ac:dyDescent="0.25">
      <c r="A21" s="106"/>
      <c r="B21" s="105">
        <f t="shared" si="5"/>
        <v>10</v>
      </c>
      <c r="C21" s="1" t="s">
        <v>42</v>
      </c>
      <c r="D21" s="167"/>
      <c r="E21" s="133"/>
      <c r="F21" s="133"/>
      <c r="G21" s="171"/>
      <c r="H21" s="103">
        <f t="shared" si="3"/>
        <v>0</v>
      </c>
      <c r="I21" s="1"/>
      <c r="J21" s="167"/>
      <c r="K21" s="133"/>
      <c r="L21" s="133"/>
      <c r="M21" s="171"/>
      <c r="N21" s="103">
        <f t="shared" si="4"/>
        <v>0</v>
      </c>
      <c r="O21" s="1"/>
      <c r="P21" s="167"/>
      <c r="Q21" s="133"/>
      <c r="R21" s="133"/>
      <c r="S21" s="171"/>
      <c r="T21" s="103">
        <f t="shared" si="0"/>
        <v>0</v>
      </c>
    </row>
    <row r="22" spans="1:21" ht="30" hidden="1" customHeight="1" x14ac:dyDescent="0.25">
      <c r="B22" s="105">
        <f t="shared" si="5"/>
        <v>11</v>
      </c>
      <c r="C22" s="6" t="s">
        <v>43</v>
      </c>
      <c r="D22" s="41"/>
      <c r="E22" s="42"/>
      <c r="F22" s="42"/>
      <c r="G22" s="43"/>
      <c r="H22" s="103"/>
      <c r="J22" s="41"/>
      <c r="K22" s="42"/>
      <c r="L22" s="42"/>
      <c r="M22" s="43"/>
      <c r="N22" s="103"/>
      <c r="P22" s="41"/>
      <c r="Q22" s="42"/>
      <c r="R22" s="42"/>
      <c r="S22" s="43"/>
      <c r="T22" s="103">
        <f t="shared" si="0"/>
        <v>0</v>
      </c>
    </row>
    <row r="23" spans="1:21" s="7" customFormat="1" ht="30" customHeight="1" x14ac:dyDescent="0.25">
      <c r="A23" s="106" t="s">
        <v>44</v>
      </c>
      <c r="B23" s="7" t="s">
        <v>62</v>
      </c>
      <c r="D23" s="107">
        <f>SUM(D16:D21)</f>
        <v>0</v>
      </c>
      <c r="E23" s="169">
        <f t="shared" ref="E23:S23" si="7">SUM(E16:E21)</f>
        <v>0</v>
      </c>
      <c r="F23" s="169">
        <f t="shared" si="7"/>
        <v>0</v>
      </c>
      <c r="G23" s="170">
        <f t="shared" si="7"/>
        <v>0</v>
      </c>
      <c r="H23" s="177">
        <f t="shared" si="7"/>
        <v>0</v>
      </c>
      <c r="I23" s="1"/>
      <c r="J23" s="107">
        <f t="shared" si="7"/>
        <v>0</v>
      </c>
      <c r="K23" s="169">
        <f t="shared" si="7"/>
        <v>0</v>
      </c>
      <c r="L23" s="169">
        <f t="shared" si="7"/>
        <v>0</v>
      </c>
      <c r="M23" s="170">
        <f t="shared" si="7"/>
        <v>0</v>
      </c>
      <c r="N23" s="177">
        <f>SUM(N16:N21)</f>
        <v>0</v>
      </c>
      <c r="O23" s="1"/>
      <c r="P23" s="107">
        <f t="shared" si="7"/>
        <v>0</v>
      </c>
      <c r="Q23" s="169">
        <f t="shared" si="7"/>
        <v>0</v>
      </c>
      <c r="R23" s="169">
        <f t="shared" si="7"/>
        <v>0</v>
      </c>
      <c r="S23" s="170">
        <f t="shared" si="7"/>
        <v>0</v>
      </c>
      <c r="T23" s="177">
        <f t="shared" si="0"/>
        <v>0</v>
      </c>
    </row>
    <row r="24" spans="1:21" ht="30" customHeight="1" x14ac:dyDescent="0.25">
      <c r="A24" s="106" t="s">
        <v>45</v>
      </c>
      <c r="B24" s="7" t="s">
        <v>46</v>
      </c>
      <c r="C24" s="7"/>
      <c r="D24" s="172">
        <f>+D15-D23</f>
        <v>0</v>
      </c>
      <c r="E24" s="173">
        <f t="shared" ref="E24:S24" si="8">+E15-E23</f>
        <v>0</v>
      </c>
      <c r="F24" s="173">
        <f t="shared" si="8"/>
        <v>0</v>
      </c>
      <c r="G24" s="174">
        <f t="shared" si="8"/>
        <v>0</v>
      </c>
      <c r="H24" s="178">
        <f t="shared" si="8"/>
        <v>0</v>
      </c>
      <c r="J24" s="172">
        <f t="shared" si="8"/>
        <v>0</v>
      </c>
      <c r="K24" s="173">
        <f t="shared" si="8"/>
        <v>0</v>
      </c>
      <c r="L24" s="173">
        <f t="shared" si="8"/>
        <v>0</v>
      </c>
      <c r="M24" s="174">
        <f t="shared" si="8"/>
        <v>0</v>
      </c>
      <c r="N24" s="178">
        <f t="shared" si="8"/>
        <v>0</v>
      </c>
      <c r="P24" s="172">
        <f t="shared" si="8"/>
        <v>0</v>
      </c>
      <c r="Q24" s="173">
        <f t="shared" si="8"/>
        <v>0</v>
      </c>
      <c r="R24" s="173">
        <f t="shared" si="8"/>
        <v>0</v>
      </c>
      <c r="S24" s="174">
        <f t="shared" si="8"/>
        <v>0</v>
      </c>
      <c r="T24" s="178">
        <f t="shared" si="0"/>
        <v>0</v>
      </c>
      <c r="U24" s="132"/>
    </row>
    <row r="25" spans="1:21" s="7" customFormat="1" ht="29.25" customHeight="1" x14ac:dyDescent="0.25">
      <c r="A25" s="106"/>
      <c r="B25" s="105">
        <f>+B21+1</f>
        <v>11</v>
      </c>
      <c r="C25" s="1" t="s">
        <v>47</v>
      </c>
      <c r="D25" s="167"/>
      <c r="E25" s="133"/>
      <c r="F25" s="133"/>
      <c r="G25" s="171"/>
      <c r="H25" s="168">
        <f>SUM(D25:G25)</f>
        <v>0</v>
      </c>
      <c r="I25" s="1"/>
      <c r="J25" s="167"/>
      <c r="K25" s="133"/>
      <c r="L25" s="133"/>
      <c r="M25" s="171"/>
      <c r="N25" s="168">
        <f>SUM(J25:M25)</f>
        <v>0</v>
      </c>
      <c r="O25" s="1"/>
      <c r="P25" s="167"/>
      <c r="Q25" s="133"/>
      <c r="R25" s="133"/>
      <c r="S25" s="171"/>
      <c r="T25" s="168">
        <f t="shared" si="0"/>
        <v>0</v>
      </c>
    </row>
    <row r="26" spans="1:21" ht="30" customHeight="1" x14ac:dyDescent="0.25">
      <c r="A26" s="106" t="s">
        <v>48</v>
      </c>
      <c r="B26" s="7" t="s">
        <v>49</v>
      </c>
      <c r="C26" s="7"/>
      <c r="D26" s="172">
        <f>+D24-D25</f>
        <v>0</v>
      </c>
      <c r="E26" s="173">
        <f t="shared" ref="E26:S26" si="9">+E24-E25</f>
        <v>0</v>
      </c>
      <c r="F26" s="173">
        <f t="shared" si="9"/>
        <v>0</v>
      </c>
      <c r="G26" s="174">
        <f t="shared" si="9"/>
        <v>0</v>
      </c>
      <c r="H26" s="178">
        <f t="shared" si="9"/>
        <v>0</v>
      </c>
      <c r="J26" s="172">
        <f t="shared" si="9"/>
        <v>0</v>
      </c>
      <c r="K26" s="173">
        <f t="shared" si="9"/>
        <v>0</v>
      </c>
      <c r="L26" s="173">
        <f t="shared" si="9"/>
        <v>0</v>
      </c>
      <c r="M26" s="174">
        <f t="shared" si="9"/>
        <v>0</v>
      </c>
      <c r="N26" s="178">
        <f t="shared" si="9"/>
        <v>0</v>
      </c>
      <c r="P26" s="172">
        <f t="shared" si="9"/>
        <v>0</v>
      </c>
      <c r="Q26" s="173">
        <f t="shared" si="9"/>
        <v>0</v>
      </c>
      <c r="R26" s="173">
        <f t="shared" si="9"/>
        <v>0</v>
      </c>
      <c r="S26" s="174">
        <f t="shared" si="9"/>
        <v>0</v>
      </c>
      <c r="T26" s="178">
        <f t="shared" si="0"/>
        <v>0</v>
      </c>
      <c r="U26" s="132"/>
    </row>
    <row r="27" spans="1:21" s="7" customFormat="1" ht="30" customHeight="1" x14ac:dyDescent="0.25">
      <c r="A27" s="112"/>
      <c r="B27" s="6">
        <f>+B25+1</f>
        <v>12</v>
      </c>
      <c r="C27" s="1" t="s">
        <v>63</v>
      </c>
      <c r="D27" s="167"/>
      <c r="E27" s="133"/>
      <c r="F27" s="133"/>
      <c r="G27" s="171"/>
      <c r="H27" s="168">
        <f>SUM(D27:G27)</f>
        <v>0</v>
      </c>
      <c r="I27" s="1"/>
      <c r="J27" s="167"/>
      <c r="K27" s="133"/>
      <c r="L27" s="133"/>
      <c r="M27" s="171"/>
      <c r="N27" s="168">
        <f>SUM(J27:M27)</f>
        <v>0</v>
      </c>
      <c r="O27" s="1"/>
      <c r="P27" s="167"/>
      <c r="Q27" s="133"/>
      <c r="R27" s="133"/>
      <c r="S27" s="171"/>
      <c r="T27" s="168">
        <f t="shared" si="0"/>
        <v>0</v>
      </c>
    </row>
    <row r="28" spans="1:21" s="7" customFormat="1" ht="29.25" customHeight="1" x14ac:dyDescent="0.25">
      <c r="A28" s="106" t="s">
        <v>50</v>
      </c>
      <c r="B28" s="113" t="s">
        <v>51</v>
      </c>
      <c r="C28" s="16"/>
      <c r="D28" s="114">
        <f>+D26-D27</f>
        <v>0</v>
      </c>
      <c r="E28" s="175">
        <f t="shared" ref="E28:S28" si="10">+E26-E27</f>
        <v>0</v>
      </c>
      <c r="F28" s="175">
        <f t="shared" si="10"/>
        <v>0</v>
      </c>
      <c r="G28" s="176">
        <f t="shared" si="10"/>
        <v>0</v>
      </c>
      <c r="H28" s="179">
        <f>+H26-H27</f>
        <v>0</v>
      </c>
      <c r="I28" s="1"/>
      <c r="J28" s="114">
        <f t="shared" si="10"/>
        <v>0</v>
      </c>
      <c r="K28" s="175">
        <f t="shared" si="10"/>
        <v>0</v>
      </c>
      <c r="L28" s="175">
        <f t="shared" si="10"/>
        <v>0</v>
      </c>
      <c r="M28" s="176">
        <f t="shared" si="10"/>
        <v>0</v>
      </c>
      <c r="N28" s="179">
        <f>+N26-N27</f>
        <v>0</v>
      </c>
      <c r="O28" s="1"/>
      <c r="P28" s="114">
        <f t="shared" si="10"/>
        <v>0</v>
      </c>
      <c r="Q28" s="175">
        <f t="shared" si="10"/>
        <v>0</v>
      </c>
      <c r="R28" s="175">
        <f t="shared" si="10"/>
        <v>0</v>
      </c>
      <c r="S28" s="176">
        <f t="shared" si="10"/>
        <v>0</v>
      </c>
      <c r="T28" s="179">
        <f t="shared" si="0"/>
        <v>0</v>
      </c>
      <c r="U28" s="132"/>
    </row>
    <row r="29" spans="1:21" ht="30" customHeight="1" x14ac:dyDescent="0.25">
      <c r="B29" s="105">
        <f>+B27+1</f>
        <v>13</v>
      </c>
      <c r="C29" s="1" t="s">
        <v>64</v>
      </c>
      <c r="D29" s="41"/>
      <c r="E29" s="42"/>
      <c r="F29" s="42"/>
      <c r="G29" s="43"/>
      <c r="H29" s="168">
        <f>SUM(D29:G29)</f>
        <v>0</v>
      </c>
      <c r="J29" s="41"/>
      <c r="K29" s="42"/>
      <c r="L29" s="42"/>
      <c r="M29" s="43"/>
      <c r="N29" s="168">
        <f>SUM(J29:M29)</f>
        <v>0</v>
      </c>
      <c r="P29" s="41"/>
      <c r="Q29" s="42"/>
      <c r="R29" s="42"/>
      <c r="S29" s="43"/>
      <c r="T29" s="168">
        <f t="shared" si="0"/>
        <v>0</v>
      </c>
    </row>
    <row r="30" spans="1:21" s="7" customFormat="1" ht="30" customHeight="1" thickBot="1" x14ac:dyDescent="0.3">
      <c r="A30" s="106" t="s">
        <v>50</v>
      </c>
      <c r="B30" s="7" t="s">
        <v>52</v>
      </c>
      <c r="D30" s="115">
        <f>+D28-D29</f>
        <v>0</v>
      </c>
      <c r="E30" s="116">
        <f t="shared" ref="E30:G30" si="11">+E28-E29</f>
        <v>0</v>
      </c>
      <c r="F30" s="116">
        <f t="shared" si="11"/>
        <v>0</v>
      </c>
      <c r="G30" s="118">
        <f t="shared" si="11"/>
        <v>0</v>
      </c>
      <c r="H30" s="117">
        <f>+H28-H29</f>
        <v>0</v>
      </c>
      <c r="I30" s="1"/>
      <c r="J30" s="115">
        <f>+J28-J29</f>
        <v>0</v>
      </c>
      <c r="K30" s="116">
        <f t="shared" ref="K30" si="12">+K28-K29</f>
        <v>0</v>
      </c>
      <c r="L30" s="116">
        <f t="shared" ref="L30" si="13">+L28-L29</f>
        <v>0</v>
      </c>
      <c r="M30" s="118">
        <f t="shared" ref="M30" si="14">+M28-M29</f>
        <v>0</v>
      </c>
      <c r="N30" s="117">
        <f>+N28-N29</f>
        <v>0</v>
      </c>
      <c r="O30" s="1"/>
      <c r="P30" s="115">
        <f>+P28-P29</f>
        <v>0</v>
      </c>
      <c r="Q30" s="116">
        <f t="shared" ref="Q30" si="15">+Q28-Q29</f>
        <v>0</v>
      </c>
      <c r="R30" s="116">
        <f t="shared" ref="R30" si="16">+R28-R29</f>
        <v>0</v>
      </c>
      <c r="S30" s="118">
        <f t="shared" ref="S30" si="17">+S28-S29</f>
        <v>0</v>
      </c>
      <c r="T30" s="117">
        <f t="shared" si="0"/>
        <v>0</v>
      </c>
    </row>
  </sheetData>
  <sheetProtection selectLockedCells="1" selectUnlockedCells="1"/>
  <phoneticPr fontId="10" type="noConversion"/>
  <printOptions horizontalCentered="1" verticalCentered="1"/>
  <pageMargins left="0.27569444444444446" right="0.27569444444444446" top="0.70833333333333337" bottom="0.70833333333333337" header="0.51180555555555551" footer="0.51180555555555551"/>
  <pageSetup paperSize="9" scale="52"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30"/>
  <sheetViews>
    <sheetView tabSelected="1" zoomScale="50" zoomScaleNormal="50" workbookViewId="0">
      <selection activeCell="C34" sqref="C34"/>
    </sheetView>
  </sheetViews>
  <sheetFormatPr baseColWidth="10" defaultColWidth="17.140625" defaultRowHeight="18" x14ac:dyDescent="0.25"/>
  <cols>
    <col min="1" max="2" width="5" style="1" customWidth="1"/>
    <col min="3" max="3" width="59.85546875" style="1" customWidth="1"/>
    <col min="4" max="7" width="10.5703125" style="1" customWidth="1"/>
    <col min="8" max="8" width="12.7109375" style="1" customWidth="1"/>
    <col min="9" max="9" width="2.42578125" style="1" customWidth="1"/>
    <col min="10" max="13" width="10.5703125" style="1" customWidth="1"/>
    <col min="14" max="14" width="12.7109375" style="1" customWidth="1"/>
    <col min="15" max="15" width="2.42578125" style="1" customWidth="1"/>
    <col min="16" max="19" width="10.5703125" style="1" customWidth="1"/>
    <col min="20" max="20" width="12.140625" style="1" customWidth="1"/>
    <col min="21" max="16384" width="17.140625" style="1"/>
  </cols>
  <sheetData>
    <row r="1" spans="1:20" s="6" customFormat="1" ht="39" customHeight="1" x14ac:dyDescent="0.45">
      <c r="A1" s="2" t="s">
        <v>1</v>
      </c>
      <c r="B1" s="2"/>
      <c r="C1" s="90"/>
      <c r="D1" s="79" t="s">
        <v>56</v>
      </c>
      <c r="E1" s="79"/>
      <c r="F1" s="79"/>
      <c r="G1" s="79"/>
      <c r="H1" s="79"/>
      <c r="I1" s="134"/>
      <c r="J1" s="134"/>
      <c r="K1" s="134"/>
      <c r="L1" s="134"/>
      <c r="M1" s="134"/>
      <c r="N1" s="134"/>
      <c r="O1" s="134"/>
      <c r="P1" s="134"/>
      <c r="Q1" s="134"/>
      <c r="R1" s="134"/>
      <c r="S1" s="134"/>
      <c r="T1" s="134"/>
    </row>
    <row r="2" spans="1:20" s="6" customFormat="1" ht="11.45" customHeight="1" x14ac:dyDescent="0.35">
      <c r="A2" s="1"/>
      <c r="B2" s="82"/>
      <c r="C2" s="1"/>
      <c r="D2" s="83"/>
      <c r="E2" s="83"/>
      <c r="F2" s="83"/>
      <c r="G2" s="82"/>
      <c r="H2" s="82"/>
      <c r="I2" s="1"/>
      <c r="J2" s="83"/>
      <c r="K2" s="83"/>
      <c r="L2" s="83"/>
      <c r="M2" s="82"/>
      <c r="N2" s="82"/>
      <c r="O2" s="1"/>
      <c r="P2" s="83"/>
      <c r="Q2" s="83"/>
      <c r="R2" s="83"/>
      <c r="S2" s="82"/>
      <c r="T2" s="82"/>
    </row>
    <row r="3" spans="1:20" s="119" customFormat="1" ht="31.5" customHeight="1" x14ac:dyDescent="0.3">
      <c r="B3" s="120"/>
      <c r="D3" s="120"/>
      <c r="E3" s="121" t="s">
        <v>3</v>
      </c>
      <c r="F3" s="121">
        <v>1</v>
      </c>
      <c r="G3" s="121"/>
      <c r="H3" s="121"/>
      <c r="I3" s="122"/>
      <c r="J3" s="121"/>
      <c r="K3" s="121" t="s">
        <v>3</v>
      </c>
      <c r="L3" s="121">
        <v>2</v>
      </c>
      <c r="M3" s="121"/>
      <c r="N3" s="121"/>
      <c r="O3" s="122"/>
      <c r="P3" s="121"/>
      <c r="Q3" s="121" t="s">
        <v>3</v>
      </c>
      <c r="R3" s="121">
        <v>3</v>
      </c>
      <c r="S3" s="120"/>
      <c r="T3" s="120"/>
    </row>
    <row r="4" spans="1:20" ht="19.5" customHeight="1" thickBot="1" x14ac:dyDescent="0.3">
      <c r="D4" s="89"/>
      <c r="F4" s="89"/>
      <c r="G4" s="89"/>
      <c r="H4" s="90"/>
      <c r="I4" s="90"/>
      <c r="J4" s="89"/>
      <c r="L4" s="89"/>
      <c r="M4" s="89"/>
      <c r="N4" s="90"/>
      <c r="O4" s="90"/>
      <c r="P4" s="89"/>
      <c r="R4" s="89"/>
      <c r="S4" s="89"/>
      <c r="T4" s="90"/>
    </row>
    <row r="5" spans="1:20" s="7" customFormat="1" ht="40.5" customHeight="1" thickBot="1" x14ac:dyDescent="0.3">
      <c r="D5" s="91" t="s">
        <v>4</v>
      </c>
      <c r="E5" s="92" t="s">
        <v>5</v>
      </c>
      <c r="F5" s="92" t="s">
        <v>6</v>
      </c>
      <c r="G5" s="93" t="s">
        <v>7</v>
      </c>
      <c r="H5" s="94" t="s">
        <v>31</v>
      </c>
      <c r="I5" s="16"/>
      <c r="J5" s="91" t="s">
        <v>4</v>
      </c>
      <c r="K5" s="92" t="s">
        <v>5</v>
      </c>
      <c r="L5" s="92" t="s">
        <v>6</v>
      </c>
      <c r="M5" s="93" t="s">
        <v>7</v>
      </c>
      <c r="N5" s="150" t="s">
        <v>31</v>
      </c>
      <c r="O5" s="16"/>
      <c r="P5" s="91" t="s">
        <v>4</v>
      </c>
      <c r="Q5" s="92" t="s">
        <v>5</v>
      </c>
      <c r="R5" s="92" t="s">
        <v>6</v>
      </c>
      <c r="S5" s="93" t="s">
        <v>7</v>
      </c>
      <c r="T5" s="150" t="s">
        <v>31</v>
      </c>
    </row>
    <row r="6" spans="1:20" ht="19.5" hidden="1" thickBot="1" x14ac:dyDescent="0.35">
      <c r="D6" s="95"/>
      <c r="E6" s="123"/>
      <c r="F6" s="123"/>
      <c r="G6" s="123"/>
      <c r="H6" s="25"/>
      <c r="I6" s="90"/>
      <c r="J6" s="95"/>
      <c r="K6" s="123"/>
      <c r="L6" s="123"/>
      <c r="M6" s="123"/>
      <c r="N6" s="25"/>
      <c r="O6" s="90"/>
      <c r="P6" s="95" t="s">
        <v>8</v>
      </c>
      <c r="Q6" s="97" t="s">
        <v>8</v>
      </c>
      <c r="R6" s="97" t="s">
        <v>8</v>
      </c>
      <c r="S6" s="97" t="s">
        <v>8</v>
      </c>
      <c r="T6" s="96" t="s">
        <v>8</v>
      </c>
    </row>
    <row r="7" spans="1:20" ht="30" customHeight="1" x14ac:dyDescent="0.25">
      <c r="B7" s="1">
        <v>1</v>
      </c>
      <c r="C7" s="1" t="s">
        <v>72</v>
      </c>
      <c r="D7" s="27">
        <f>+GuV!D30</f>
        <v>0</v>
      </c>
      <c r="E7" s="28">
        <f>+GuV!E30</f>
        <v>0</v>
      </c>
      <c r="F7" s="28">
        <f>+GuV!F30</f>
        <v>0</v>
      </c>
      <c r="G7" s="29">
        <f>+GuV!G30</f>
        <v>0</v>
      </c>
      <c r="H7" s="124">
        <f>SUM(D7:G7)</f>
        <v>0</v>
      </c>
      <c r="I7" s="56"/>
      <c r="J7" s="27">
        <f>+GuV!J28</f>
        <v>0</v>
      </c>
      <c r="K7" s="28">
        <f>+GuV!K28</f>
        <v>0</v>
      </c>
      <c r="L7" s="28">
        <f>+GuV!L28</f>
        <v>0</v>
      </c>
      <c r="M7" s="29">
        <f>+GuV!M28</f>
        <v>0</v>
      </c>
      <c r="N7" s="124">
        <f>SUM(J7:M7)</f>
        <v>0</v>
      </c>
      <c r="O7" s="56"/>
      <c r="P7" s="27">
        <f>+GuV!P8</f>
        <v>0</v>
      </c>
      <c r="Q7" s="28">
        <f>+GuV!Q8</f>
        <v>0</v>
      </c>
      <c r="R7" s="28">
        <f>+GuV!R8</f>
        <v>0</v>
      </c>
      <c r="S7" s="29">
        <f>+GuV!S8</f>
        <v>0</v>
      </c>
      <c r="T7" s="124">
        <f t="shared" ref="T7:T25" si="0">+P7+Q7+R7+S7</f>
        <v>0</v>
      </c>
    </row>
    <row r="8" spans="1:20" ht="30" customHeight="1" thickBot="1" x14ac:dyDescent="0.3">
      <c r="B8" s="105">
        <f>+B7+1</f>
        <v>2</v>
      </c>
      <c r="C8" s="1" t="str">
        <f>"+ Abschreibung"</f>
        <v>+ Abschreibung</v>
      </c>
      <c r="D8" s="41">
        <f>+GuV!D25</f>
        <v>0</v>
      </c>
      <c r="E8" s="42">
        <f>+GuV!E25</f>
        <v>0</v>
      </c>
      <c r="F8" s="42">
        <f>+GuV!F25</f>
        <v>0</v>
      </c>
      <c r="G8" s="43">
        <f>+GuV!G25</f>
        <v>0</v>
      </c>
      <c r="H8" s="103">
        <f t="shared" ref="H8:H25" si="1">SUM(D8:G8)</f>
        <v>0</v>
      </c>
      <c r="I8" s="56"/>
      <c r="J8" s="41">
        <f>+GuV!J25</f>
        <v>0</v>
      </c>
      <c r="K8" s="42">
        <f>+GuV!K25</f>
        <v>0</v>
      </c>
      <c r="L8" s="42">
        <f>+GuV!L25</f>
        <v>0</v>
      </c>
      <c r="M8" s="43">
        <f>+GuV!M25</f>
        <v>0</v>
      </c>
      <c r="N8" s="103">
        <f t="shared" ref="N8:N25" si="2">SUM(J8:M8)</f>
        <v>0</v>
      </c>
      <c r="O8" s="56"/>
      <c r="P8" s="41">
        <f>+GuV!P9</f>
        <v>0</v>
      </c>
      <c r="Q8" s="42">
        <f>+GuV!Q9</f>
        <v>0</v>
      </c>
      <c r="R8" s="42">
        <f>+GuV!R9</f>
        <v>0</v>
      </c>
      <c r="S8" s="43">
        <f>+GuV!S9</f>
        <v>0</v>
      </c>
      <c r="T8" s="103">
        <f t="shared" si="0"/>
        <v>0</v>
      </c>
    </row>
    <row r="9" spans="1:20" ht="30" hidden="1" customHeight="1" x14ac:dyDescent="0.25">
      <c r="B9" s="105" t="e">
        <f>+#REF!+1</f>
        <v>#REF!</v>
      </c>
      <c r="C9" s="1" t="str">
        <f>"+/- Rücklagen"</f>
        <v>+/- Rücklagen</v>
      </c>
      <c r="D9" s="41"/>
      <c r="E9" s="42"/>
      <c r="F9" s="42"/>
      <c r="G9" s="42"/>
      <c r="H9" s="103">
        <f t="shared" si="1"/>
        <v>0</v>
      </c>
      <c r="I9" s="56"/>
      <c r="J9" s="41"/>
      <c r="K9" s="42"/>
      <c r="L9" s="42"/>
      <c r="M9" s="42"/>
      <c r="N9" s="103">
        <f t="shared" si="2"/>
        <v>0</v>
      </c>
      <c r="O9" s="56"/>
      <c r="P9" s="41"/>
      <c r="Q9" s="42"/>
      <c r="R9" s="42"/>
      <c r="S9" s="42"/>
      <c r="T9" s="103">
        <f t="shared" si="0"/>
        <v>0</v>
      </c>
    </row>
    <row r="10" spans="1:20" s="7" customFormat="1" ht="30" customHeight="1" thickBot="1" x14ac:dyDescent="0.3">
      <c r="A10" s="106" t="s">
        <v>35</v>
      </c>
      <c r="B10" s="7" t="str">
        <f>+"CASH FLOW aus Ergebnis (1.."&amp;B8&amp;")"</f>
        <v>CASH FLOW aus Ergebnis (1..2)</v>
      </c>
      <c r="D10" s="125">
        <f>SUM(D7:D8)</f>
        <v>0</v>
      </c>
      <c r="E10" s="126">
        <f>SUM(E7:E8)</f>
        <v>0</v>
      </c>
      <c r="F10" s="126">
        <f>SUM(F7:F8)</f>
        <v>0</v>
      </c>
      <c r="G10" s="126">
        <f>SUM(G7:G8)</f>
        <v>0</v>
      </c>
      <c r="H10" s="127">
        <f t="shared" si="1"/>
        <v>0</v>
      </c>
      <c r="I10" s="102"/>
      <c r="J10" s="125">
        <f>SUM(J7:J8)</f>
        <v>0</v>
      </c>
      <c r="K10" s="126">
        <f>SUM(K7:K8)</f>
        <v>0</v>
      </c>
      <c r="L10" s="126">
        <f>SUM(L7:L8)</f>
        <v>0</v>
      </c>
      <c r="M10" s="126">
        <f>SUM(M7:M8)</f>
        <v>0</v>
      </c>
      <c r="N10" s="127">
        <f t="shared" si="2"/>
        <v>0</v>
      </c>
      <c r="O10" s="102"/>
      <c r="P10" s="125">
        <f>SUM(P7:P8)</f>
        <v>0</v>
      </c>
      <c r="Q10" s="126">
        <f>SUM(Q7:Q8)</f>
        <v>0</v>
      </c>
      <c r="R10" s="126">
        <f>SUM(R7:R8)</f>
        <v>0</v>
      </c>
      <c r="S10" s="126">
        <f>SUM(S7:S8)</f>
        <v>0</v>
      </c>
      <c r="T10" s="127">
        <f t="shared" si="0"/>
        <v>0</v>
      </c>
    </row>
    <row r="11" spans="1:20" ht="30" customHeight="1" x14ac:dyDescent="0.25">
      <c r="B11" s="105">
        <f>+B8+1</f>
        <v>3</v>
      </c>
      <c r="C11" s="6" t="str">
        <f>"+/- Rohmaterial"</f>
        <v>+/- Rohmaterial</v>
      </c>
      <c r="D11" s="27">
        <f>+Bilanz!C11-Bilanz!D11</f>
        <v>9</v>
      </c>
      <c r="E11" s="28">
        <f>+Bilanz!D11-Bilanz!E11</f>
        <v>0</v>
      </c>
      <c r="F11" s="28">
        <f>+Bilanz!E11-Bilanz!F11</f>
        <v>0</v>
      </c>
      <c r="G11" s="29">
        <f>+Bilanz!F11-Bilanz!G11</f>
        <v>0</v>
      </c>
      <c r="H11" s="103">
        <f t="shared" si="1"/>
        <v>9</v>
      </c>
      <c r="I11" s="56"/>
      <c r="J11" s="27">
        <f>+Bilanz!G11-Bilanz!J11</f>
        <v>0</v>
      </c>
      <c r="K11" s="28">
        <f>+Bilanz!J11-Bilanz!K11</f>
        <v>0</v>
      </c>
      <c r="L11" s="28">
        <f>+Bilanz!K11-Bilanz!L11</f>
        <v>0</v>
      </c>
      <c r="M11" s="29">
        <f>+Bilanz!L11-Bilanz!M11</f>
        <v>0</v>
      </c>
      <c r="N11" s="103">
        <f t="shared" si="2"/>
        <v>0</v>
      </c>
      <c r="O11" s="56"/>
      <c r="P11" s="27">
        <f>+Bilanz!M11-Bilanz!P11</f>
        <v>0</v>
      </c>
      <c r="Q11" s="28">
        <f>+Bilanz!P11-Bilanz!Q11</f>
        <v>0</v>
      </c>
      <c r="R11" s="28">
        <f>+Bilanz!Q11-Bilanz!R11</f>
        <v>0</v>
      </c>
      <c r="S11" s="29">
        <f>+Bilanz!R11-Bilanz!S11</f>
        <v>0</v>
      </c>
      <c r="T11" s="103">
        <f t="shared" si="0"/>
        <v>0</v>
      </c>
    </row>
    <row r="12" spans="1:20" s="7" customFormat="1" ht="30" customHeight="1" x14ac:dyDescent="0.25">
      <c r="A12" s="106"/>
      <c r="B12" s="6">
        <f t="shared" ref="B12:B17" si="3">+B11+1</f>
        <v>4</v>
      </c>
      <c r="C12" s="1" t="str">
        <f>"+/- Halbfabrikate"</f>
        <v>+/- Halbfabrikate</v>
      </c>
      <c r="D12" s="41">
        <f>+Bilanz!C12-Bilanz!D12</f>
        <v>15</v>
      </c>
      <c r="E12" s="42">
        <f>+Bilanz!D12-Bilanz!E12</f>
        <v>0</v>
      </c>
      <c r="F12" s="42">
        <f>+Bilanz!E12-Bilanz!F12</f>
        <v>0</v>
      </c>
      <c r="G12" s="43">
        <f>+Bilanz!F12-Bilanz!G12</f>
        <v>0</v>
      </c>
      <c r="H12" s="108">
        <f t="shared" si="1"/>
        <v>15</v>
      </c>
      <c r="I12" s="102"/>
      <c r="J12" s="41">
        <f>+Bilanz!G12-Bilanz!J12</f>
        <v>0</v>
      </c>
      <c r="K12" s="42">
        <f>+Bilanz!J12-Bilanz!K12</f>
        <v>0</v>
      </c>
      <c r="L12" s="42">
        <f>+Bilanz!K12-Bilanz!L12</f>
        <v>0</v>
      </c>
      <c r="M12" s="43">
        <f>+Bilanz!L12-Bilanz!M12</f>
        <v>0</v>
      </c>
      <c r="N12" s="108">
        <f t="shared" si="2"/>
        <v>0</v>
      </c>
      <c r="O12" s="102"/>
      <c r="P12" s="41">
        <f>+Bilanz!M12-Bilanz!P12</f>
        <v>0</v>
      </c>
      <c r="Q12" s="42">
        <f>+Bilanz!P12-Bilanz!Q12</f>
        <v>0</v>
      </c>
      <c r="R12" s="42">
        <f>+Bilanz!Q12-Bilanz!R12</f>
        <v>0</v>
      </c>
      <c r="S12" s="43">
        <f>+Bilanz!R12-Bilanz!S12</f>
        <v>0</v>
      </c>
      <c r="T12" s="108">
        <f t="shared" si="0"/>
        <v>0</v>
      </c>
    </row>
    <row r="13" spans="1:20" ht="30" customHeight="1" x14ac:dyDescent="0.25">
      <c r="A13" s="112"/>
      <c r="B13" s="6">
        <f t="shared" si="3"/>
        <v>5</v>
      </c>
      <c r="C13" s="1" t="str">
        <f>"+/- Fertigfabrikate"</f>
        <v>+/- Fertigfabrikate</v>
      </c>
      <c r="D13" s="41">
        <f>+Bilanz!C13-Bilanz!D13</f>
        <v>15</v>
      </c>
      <c r="E13" s="42">
        <f>+Bilanz!D13-Bilanz!E13</f>
        <v>0</v>
      </c>
      <c r="F13" s="42">
        <f>+Bilanz!E13-Bilanz!F13</f>
        <v>0</v>
      </c>
      <c r="G13" s="43">
        <f>+Bilanz!F13-Bilanz!G13</f>
        <v>0</v>
      </c>
      <c r="H13" s="129">
        <f t="shared" si="1"/>
        <v>15</v>
      </c>
      <c r="I13" s="56"/>
      <c r="J13" s="41">
        <f>+Bilanz!G13-Bilanz!J13</f>
        <v>0</v>
      </c>
      <c r="K13" s="42">
        <f>+Bilanz!J13-Bilanz!K13</f>
        <v>0</v>
      </c>
      <c r="L13" s="42">
        <f>+Bilanz!K13-Bilanz!L13</f>
        <v>0</v>
      </c>
      <c r="M13" s="43">
        <f>+Bilanz!L13-Bilanz!M13</f>
        <v>0</v>
      </c>
      <c r="N13" s="129">
        <f t="shared" si="2"/>
        <v>0</v>
      </c>
      <c r="O13" s="56"/>
      <c r="P13" s="41">
        <f>+Bilanz!M13-Bilanz!P13</f>
        <v>0</v>
      </c>
      <c r="Q13" s="42">
        <f>+Bilanz!P13-Bilanz!Q13</f>
        <v>0</v>
      </c>
      <c r="R13" s="42">
        <f>+Bilanz!Q13-Bilanz!R13</f>
        <v>0</v>
      </c>
      <c r="S13" s="43">
        <f>+Bilanz!R13-Bilanz!S13</f>
        <v>0</v>
      </c>
      <c r="T13" s="129">
        <f t="shared" si="0"/>
        <v>0</v>
      </c>
    </row>
    <row r="14" spans="1:20" ht="30" customHeight="1" x14ac:dyDescent="0.25">
      <c r="A14" s="112"/>
      <c r="B14" s="6">
        <f t="shared" si="3"/>
        <v>6</v>
      </c>
      <c r="C14" s="1" t="str">
        <f>"+/- Lieferforderungen"</f>
        <v>+/- Lieferforderungen</v>
      </c>
      <c r="D14" s="41">
        <f>+Bilanz!C14-Bilanz!D14</f>
        <v>40</v>
      </c>
      <c r="E14" s="42">
        <f>+Bilanz!D14-Bilanz!E14</f>
        <v>0</v>
      </c>
      <c r="F14" s="42">
        <f>+Bilanz!E14-Bilanz!F14</f>
        <v>0</v>
      </c>
      <c r="G14" s="43">
        <f>+Bilanz!F14-Bilanz!G14</f>
        <v>0</v>
      </c>
      <c r="H14" s="129">
        <f t="shared" si="1"/>
        <v>40</v>
      </c>
      <c r="I14" s="56"/>
      <c r="J14" s="41">
        <f>+Bilanz!G14-Bilanz!J14</f>
        <v>0</v>
      </c>
      <c r="K14" s="42">
        <f>+Bilanz!J14-Bilanz!K14</f>
        <v>0</v>
      </c>
      <c r="L14" s="42">
        <f>+Bilanz!K14-Bilanz!L14</f>
        <v>0</v>
      </c>
      <c r="M14" s="43">
        <f>+Bilanz!L14-Bilanz!M14</f>
        <v>0</v>
      </c>
      <c r="N14" s="129">
        <f t="shared" si="2"/>
        <v>0</v>
      </c>
      <c r="O14" s="56"/>
      <c r="P14" s="41">
        <f>+Bilanz!M14-Bilanz!P14</f>
        <v>0</v>
      </c>
      <c r="Q14" s="42">
        <f>+Bilanz!P14-Bilanz!Q14</f>
        <v>0</v>
      </c>
      <c r="R14" s="42">
        <f>+Bilanz!Q14-Bilanz!R14</f>
        <v>0</v>
      </c>
      <c r="S14" s="43">
        <f>+Bilanz!R14-Bilanz!S14</f>
        <v>0</v>
      </c>
      <c r="T14" s="129">
        <f t="shared" si="0"/>
        <v>0</v>
      </c>
    </row>
    <row r="15" spans="1:20" ht="30" customHeight="1" thickBot="1" x14ac:dyDescent="0.3">
      <c r="A15" s="81"/>
      <c r="B15" s="6">
        <f>+B14+1</f>
        <v>7</v>
      </c>
      <c r="C15" s="1" t="str">
        <f>"-/+ Lieferverbindlichkeiten"</f>
        <v>-/+ Lieferverbindlichkeiten</v>
      </c>
      <c r="D15" s="48">
        <f>+Bilanz!D29-Bilanz!C29</f>
        <v>-10</v>
      </c>
      <c r="E15" s="104">
        <f>+Bilanz!E29-Bilanz!D29</f>
        <v>0</v>
      </c>
      <c r="F15" s="104">
        <f>+Bilanz!F29-Bilanz!E29</f>
        <v>0</v>
      </c>
      <c r="G15" s="128">
        <f>+Bilanz!G29-Bilanz!F29</f>
        <v>0</v>
      </c>
      <c r="H15" s="129">
        <f t="shared" si="1"/>
        <v>-10</v>
      </c>
      <c r="I15" s="56"/>
      <c r="J15" s="48">
        <f>+Bilanz!J29-Bilanz!G29</f>
        <v>0</v>
      </c>
      <c r="K15" s="104">
        <f>+Bilanz!K29-Bilanz!J29</f>
        <v>0</v>
      </c>
      <c r="L15" s="104">
        <f>+Bilanz!L29-Bilanz!K29</f>
        <v>0</v>
      </c>
      <c r="M15" s="128">
        <f>+Bilanz!M29-Bilanz!L29</f>
        <v>0</v>
      </c>
      <c r="N15" s="129">
        <f t="shared" si="2"/>
        <v>0</v>
      </c>
      <c r="O15" s="56"/>
      <c r="P15" s="48">
        <f>+Bilanz!P29-Bilanz!M29</f>
        <v>0</v>
      </c>
      <c r="Q15" s="104">
        <f>+Bilanz!Q29-Bilanz!P29</f>
        <v>0</v>
      </c>
      <c r="R15" s="104">
        <f>+Bilanz!R29-Bilanz!Q29</f>
        <v>0</v>
      </c>
      <c r="S15" s="128">
        <f>+Bilanz!S29-Bilanz!R29</f>
        <v>0</v>
      </c>
      <c r="T15" s="129">
        <f t="shared" si="0"/>
        <v>0</v>
      </c>
    </row>
    <row r="16" spans="1:20" ht="30" hidden="1" customHeight="1" x14ac:dyDescent="0.25">
      <c r="A16" s="81"/>
      <c r="B16" s="6">
        <f t="shared" si="3"/>
        <v>8</v>
      </c>
      <c r="D16" s="48"/>
      <c r="E16" s="104"/>
      <c r="F16" s="104"/>
      <c r="G16" s="104"/>
      <c r="H16" s="129">
        <f t="shared" si="1"/>
        <v>0</v>
      </c>
      <c r="I16" s="56"/>
      <c r="J16" s="48"/>
      <c r="K16" s="104"/>
      <c r="L16" s="104"/>
      <c r="M16" s="104"/>
      <c r="N16" s="129">
        <f t="shared" si="2"/>
        <v>0</v>
      </c>
      <c r="O16" s="56"/>
      <c r="P16" s="48"/>
      <c r="Q16" s="104"/>
      <c r="R16" s="104"/>
      <c r="S16" s="104"/>
      <c r="T16" s="129">
        <f t="shared" si="0"/>
        <v>0</v>
      </c>
    </row>
    <row r="17" spans="1:20" ht="30" hidden="1" customHeight="1" x14ac:dyDescent="0.25">
      <c r="A17" s="81"/>
      <c r="B17" s="6">
        <f t="shared" si="3"/>
        <v>9</v>
      </c>
      <c r="D17" s="48"/>
      <c r="E17" s="104"/>
      <c r="F17" s="104"/>
      <c r="G17" s="104"/>
      <c r="H17" s="129">
        <f t="shared" si="1"/>
        <v>0</v>
      </c>
      <c r="I17" s="56"/>
      <c r="J17" s="48"/>
      <c r="K17" s="104"/>
      <c r="L17" s="104"/>
      <c r="M17" s="104"/>
      <c r="N17" s="129">
        <f t="shared" si="2"/>
        <v>0</v>
      </c>
      <c r="O17" s="56"/>
      <c r="P17" s="48"/>
      <c r="Q17" s="104"/>
      <c r="R17" s="104"/>
      <c r="S17" s="104"/>
      <c r="T17" s="129">
        <f t="shared" si="0"/>
        <v>0</v>
      </c>
    </row>
    <row r="18" spans="1:20" ht="30" customHeight="1" thickBot="1" x14ac:dyDescent="0.3">
      <c r="A18" s="106" t="s">
        <v>37</v>
      </c>
      <c r="B18" s="7" t="str">
        <f>+"WORKING CAPITAL ("&amp;B11&amp;".."&amp;B15&amp;")"</f>
        <v>WORKING CAPITAL (3..7)</v>
      </c>
      <c r="C18" s="7"/>
      <c r="D18" s="135">
        <f>SUM(D11:D15)</f>
        <v>69</v>
      </c>
      <c r="E18" s="136">
        <f>SUM(E11:E15)</f>
        <v>0</v>
      </c>
      <c r="F18" s="136">
        <f>SUM(F11:F15)</f>
        <v>0</v>
      </c>
      <c r="G18" s="136">
        <f>SUM(G11:G15)</f>
        <v>0</v>
      </c>
      <c r="H18" s="137">
        <f t="shared" si="1"/>
        <v>69</v>
      </c>
      <c r="I18" s="138"/>
      <c r="J18" s="135">
        <f>SUM(J11:J15)</f>
        <v>0</v>
      </c>
      <c r="K18" s="136">
        <f>SUM(K11:K15)</f>
        <v>0</v>
      </c>
      <c r="L18" s="136">
        <f>SUM(L11:L15)</f>
        <v>0</v>
      </c>
      <c r="M18" s="136">
        <f>SUM(M11:M15)</f>
        <v>0</v>
      </c>
      <c r="N18" s="137">
        <f t="shared" si="2"/>
        <v>0</v>
      </c>
      <c r="O18" s="138"/>
      <c r="P18" s="135">
        <f t="shared" ref="P18:S18" si="4">SUM(P11:P15)</f>
        <v>0</v>
      </c>
      <c r="Q18" s="136">
        <f t="shared" si="4"/>
        <v>0</v>
      </c>
      <c r="R18" s="136">
        <f t="shared" si="4"/>
        <v>0</v>
      </c>
      <c r="S18" s="136">
        <f t="shared" si="4"/>
        <v>0</v>
      </c>
      <c r="T18" s="137">
        <f t="shared" si="0"/>
        <v>0</v>
      </c>
    </row>
    <row r="19" spans="1:20" s="7" customFormat="1" ht="30" customHeight="1" thickBot="1" x14ac:dyDescent="0.3">
      <c r="A19" s="106" t="s">
        <v>38</v>
      </c>
      <c r="B19" s="7" t="s">
        <v>73</v>
      </c>
      <c r="D19" s="139">
        <f>+D10+D18</f>
        <v>69</v>
      </c>
      <c r="E19" s="140">
        <f>+E10+E18</f>
        <v>0</v>
      </c>
      <c r="F19" s="140">
        <f>+F10+F18</f>
        <v>0</v>
      </c>
      <c r="G19" s="140">
        <f>+G10+G18</f>
        <v>0</v>
      </c>
      <c r="H19" s="141">
        <f t="shared" si="1"/>
        <v>69</v>
      </c>
      <c r="I19" s="102"/>
      <c r="J19" s="139">
        <f>+J10+J18</f>
        <v>0</v>
      </c>
      <c r="K19" s="140">
        <f>+K10+K18</f>
        <v>0</v>
      </c>
      <c r="L19" s="140">
        <f>+L10+L18</f>
        <v>0</v>
      </c>
      <c r="M19" s="140">
        <f>+M10+M18</f>
        <v>0</v>
      </c>
      <c r="N19" s="141">
        <f t="shared" si="2"/>
        <v>0</v>
      </c>
      <c r="O19" s="102"/>
      <c r="P19" s="139">
        <f t="shared" ref="P19:S19" si="5">+P10+P18</f>
        <v>0</v>
      </c>
      <c r="Q19" s="140">
        <f t="shared" si="5"/>
        <v>0</v>
      </c>
      <c r="R19" s="140">
        <f t="shared" si="5"/>
        <v>0</v>
      </c>
      <c r="S19" s="140">
        <f t="shared" si="5"/>
        <v>0</v>
      </c>
      <c r="T19" s="141">
        <f t="shared" si="0"/>
        <v>0</v>
      </c>
    </row>
    <row r="20" spans="1:20" ht="30" customHeight="1" x14ac:dyDescent="0.25">
      <c r="A20" s="81"/>
      <c r="B20" s="105">
        <f>+B15+1</f>
        <v>8</v>
      </c>
      <c r="C20" s="1" t="s">
        <v>53</v>
      </c>
      <c r="D20" s="48">
        <f>-Bilanz!D9-GuV!D25+Bilanz!C9</f>
        <v>50</v>
      </c>
      <c r="E20" s="104">
        <f>-Bilanz!E9-GuV!E25+Bilanz!D9</f>
        <v>0</v>
      </c>
      <c r="F20" s="104">
        <f>-Bilanz!F9-GuV!F25+Bilanz!E9</f>
        <v>0</v>
      </c>
      <c r="G20" s="104">
        <f>-Bilanz!G9-GuV!G25+Bilanz!F9</f>
        <v>0</v>
      </c>
      <c r="H20" s="129">
        <f t="shared" si="1"/>
        <v>50</v>
      </c>
      <c r="I20" s="56"/>
      <c r="J20" s="48">
        <f>-Bilanz!J9-GuV!J25+Bilanz!I9</f>
        <v>0</v>
      </c>
      <c r="K20" s="104">
        <f>-Bilanz!K9-GuV!K25+Bilanz!J9</f>
        <v>0</v>
      </c>
      <c r="L20" s="104">
        <f>-Bilanz!L9-GuV!L25+Bilanz!K9</f>
        <v>0</v>
      </c>
      <c r="M20" s="104">
        <f>-Bilanz!M9-GuV!M25+Bilanz!L9</f>
        <v>0</v>
      </c>
      <c r="N20" s="129">
        <f t="shared" si="2"/>
        <v>0</v>
      </c>
      <c r="O20" s="56"/>
      <c r="P20" s="48">
        <f>-Bilanz!P9-GuV!P25+Bilanz!O9</f>
        <v>0</v>
      </c>
      <c r="Q20" s="104">
        <f>-Bilanz!Q9-GuV!Q25+Bilanz!P9</f>
        <v>0</v>
      </c>
      <c r="R20" s="104">
        <f>-Bilanz!R9-GuV!R25+Bilanz!Q9</f>
        <v>0</v>
      </c>
      <c r="S20" s="104">
        <f>-Bilanz!S9-GuV!S25+Bilanz!R9</f>
        <v>0</v>
      </c>
      <c r="T20" s="129">
        <f t="shared" si="0"/>
        <v>0</v>
      </c>
    </row>
    <row r="21" spans="1:20" ht="30" customHeight="1" x14ac:dyDescent="0.25">
      <c r="A21" s="106"/>
      <c r="B21" s="6">
        <f>+B20+1</f>
        <v>9</v>
      </c>
      <c r="C21" s="6" t="s">
        <v>74</v>
      </c>
      <c r="D21" s="48">
        <f>Bilanz!D28-Bilanz!C28</f>
        <v>-80</v>
      </c>
      <c r="E21" s="104">
        <f>Bilanz!E28-Bilanz!D28</f>
        <v>0</v>
      </c>
      <c r="F21" s="104">
        <f>Bilanz!F28-Bilanz!E28</f>
        <v>0</v>
      </c>
      <c r="G21" s="104">
        <f>Bilanz!G28-Bilanz!F28</f>
        <v>0</v>
      </c>
      <c r="H21" s="129">
        <f t="shared" si="1"/>
        <v>-80</v>
      </c>
      <c r="I21" s="56"/>
      <c r="J21" s="48">
        <f>Bilanz!J28-Bilanz!I28</f>
        <v>0</v>
      </c>
      <c r="K21" s="104">
        <f>Bilanz!K28-Bilanz!J28</f>
        <v>0</v>
      </c>
      <c r="L21" s="104">
        <f>Bilanz!L28-Bilanz!K28</f>
        <v>0</v>
      </c>
      <c r="M21" s="104">
        <f>Bilanz!M28-Bilanz!L28</f>
        <v>0</v>
      </c>
      <c r="N21" s="129">
        <f t="shared" si="2"/>
        <v>0</v>
      </c>
      <c r="O21" s="56"/>
      <c r="P21" s="48">
        <f>Bilanz!P28-Bilanz!O28</f>
        <v>0</v>
      </c>
      <c r="Q21" s="104">
        <f>Bilanz!Q28-Bilanz!P28</f>
        <v>0</v>
      </c>
      <c r="R21" s="104">
        <f>Bilanz!R28-Bilanz!Q28</f>
        <v>0</v>
      </c>
      <c r="S21" s="104">
        <f>Bilanz!S28-Bilanz!R28</f>
        <v>0</v>
      </c>
      <c r="T21" s="129">
        <f t="shared" si="0"/>
        <v>0</v>
      </c>
    </row>
    <row r="22" spans="1:20" s="7" customFormat="1" ht="30" customHeight="1" thickBot="1" x14ac:dyDescent="0.3">
      <c r="A22" s="112"/>
      <c r="B22" s="6">
        <f>+B21+1</f>
        <v>10</v>
      </c>
      <c r="C22" s="6" t="s">
        <v>75</v>
      </c>
      <c r="D22" s="145"/>
      <c r="E22" s="146"/>
      <c r="F22" s="146"/>
      <c r="G22" s="146"/>
      <c r="H22" s="180">
        <f t="shared" si="1"/>
        <v>0</v>
      </c>
      <c r="I22" s="102"/>
      <c r="J22" s="145">
        <v>0</v>
      </c>
      <c r="K22" s="146">
        <v>0</v>
      </c>
      <c r="L22" s="146">
        <v>0</v>
      </c>
      <c r="M22" s="146">
        <v>0</v>
      </c>
      <c r="N22" s="180">
        <f t="shared" si="2"/>
        <v>0</v>
      </c>
      <c r="O22" s="102"/>
      <c r="P22" s="145">
        <v>0</v>
      </c>
      <c r="Q22" s="146">
        <v>0</v>
      </c>
      <c r="R22" s="146">
        <v>0</v>
      </c>
      <c r="S22" s="146">
        <v>0</v>
      </c>
      <c r="T22" s="180">
        <f t="shared" si="0"/>
        <v>0</v>
      </c>
    </row>
    <row r="23" spans="1:20" s="7" customFormat="1" ht="18.75" hidden="1" thickBot="1" x14ac:dyDescent="0.3">
      <c r="A23" s="112"/>
      <c r="B23" s="6">
        <f>+B22+1</f>
        <v>11</v>
      </c>
      <c r="C23" s="6" t="s">
        <v>54</v>
      </c>
      <c r="D23" s="109"/>
      <c r="E23" s="110"/>
      <c r="F23" s="110"/>
      <c r="G23" s="110"/>
      <c r="H23" s="130">
        <f t="shared" si="1"/>
        <v>0</v>
      </c>
      <c r="J23" s="109"/>
      <c r="K23" s="110"/>
      <c r="L23" s="110"/>
      <c r="M23" s="110"/>
      <c r="N23" s="130">
        <f t="shared" si="2"/>
        <v>0</v>
      </c>
      <c r="P23" s="109"/>
      <c r="Q23" s="110"/>
      <c r="R23" s="110"/>
      <c r="S23" s="110"/>
      <c r="T23" s="130">
        <f t="shared" si="0"/>
        <v>0</v>
      </c>
    </row>
    <row r="24" spans="1:20" s="7" customFormat="1" ht="30" customHeight="1" thickBot="1" x14ac:dyDescent="0.3">
      <c r="A24" s="106" t="s">
        <v>44</v>
      </c>
      <c r="B24" s="7" t="str">
        <f>+"Langfristige Finanzierung ("&amp;B20&amp;".."&amp;B22&amp;")"</f>
        <v>Langfristige Finanzierung (8..10)</v>
      </c>
      <c r="D24" s="142">
        <f>SUM(D20:D22)</f>
        <v>-30</v>
      </c>
      <c r="E24" s="143">
        <f t="shared" ref="E24:G24" si="6">SUM(E20:E22)</f>
        <v>0</v>
      </c>
      <c r="F24" s="143">
        <f t="shared" si="6"/>
        <v>0</v>
      </c>
      <c r="G24" s="143">
        <f t="shared" si="6"/>
        <v>0</v>
      </c>
      <c r="H24" s="144">
        <f t="shared" si="1"/>
        <v>-30</v>
      </c>
      <c r="I24" s="138"/>
      <c r="J24" s="142">
        <f>SUM(J20:J22)</f>
        <v>0</v>
      </c>
      <c r="K24" s="143">
        <f>SUM(K20:K22)</f>
        <v>0</v>
      </c>
      <c r="L24" s="143">
        <f t="shared" ref="L24:M24" si="7">SUM(L20:L22)</f>
        <v>0</v>
      </c>
      <c r="M24" s="143">
        <f t="shared" si="7"/>
        <v>0</v>
      </c>
      <c r="N24" s="144">
        <f t="shared" si="2"/>
        <v>0</v>
      </c>
      <c r="O24" s="138"/>
      <c r="P24" s="142">
        <f t="shared" ref="P24" si="8">SUM(P20:P22)</f>
        <v>0</v>
      </c>
      <c r="Q24" s="143">
        <f t="shared" ref="Q24:S24" si="9">SUM(Q20:Q22)</f>
        <v>0</v>
      </c>
      <c r="R24" s="143">
        <f t="shared" si="9"/>
        <v>0</v>
      </c>
      <c r="S24" s="143">
        <f t="shared" si="9"/>
        <v>0</v>
      </c>
      <c r="T24" s="144">
        <f t="shared" si="0"/>
        <v>0</v>
      </c>
    </row>
    <row r="25" spans="1:20" ht="30" customHeight="1" thickBot="1" x14ac:dyDescent="0.3">
      <c r="A25" s="106" t="s">
        <v>45</v>
      </c>
      <c r="B25" s="7" t="s">
        <v>76</v>
      </c>
      <c r="C25" s="7"/>
      <c r="D25" s="115">
        <f>+D19+D24</f>
        <v>39</v>
      </c>
      <c r="E25" s="116">
        <f t="shared" ref="E25:G25" si="10">+E19+E24</f>
        <v>0</v>
      </c>
      <c r="F25" s="116">
        <f t="shared" si="10"/>
        <v>0</v>
      </c>
      <c r="G25" s="116">
        <f t="shared" si="10"/>
        <v>0</v>
      </c>
      <c r="H25" s="117">
        <f t="shared" si="1"/>
        <v>39</v>
      </c>
      <c r="I25" s="102"/>
      <c r="J25" s="115">
        <f>+J19+J24</f>
        <v>0</v>
      </c>
      <c r="K25" s="116">
        <f>+K19+K24</f>
        <v>0</v>
      </c>
      <c r="L25" s="116">
        <f t="shared" ref="L25:M25" si="11">+L19+L24</f>
        <v>0</v>
      </c>
      <c r="M25" s="116">
        <f t="shared" si="11"/>
        <v>0</v>
      </c>
      <c r="N25" s="117">
        <f t="shared" si="2"/>
        <v>0</v>
      </c>
      <c r="O25" s="102"/>
      <c r="P25" s="115">
        <f t="shared" ref="P25" si="12">+P19+P24</f>
        <v>0</v>
      </c>
      <c r="Q25" s="116">
        <f t="shared" ref="Q25:S25" si="13">+Q19+Q24</f>
        <v>0</v>
      </c>
      <c r="R25" s="116">
        <f t="shared" si="13"/>
        <v>0</v>
      </c>
      <c r="S25" s="116">
        <f t="shared" si="13"/>
        <v>0</v>
      </c>
      <c r="T25" s="117">
        <f t="shared" si="0"/>
        <v>0</v>
      </c>
    </row>
    <row r="26" spans="1:20" s="7" customFormat="1" ht="30" customHeight="1" thickBot="1" x14ac:dyDescent="0.45">
      <c r="A26" s="112"/>
      <c r="B26" s="105">
        <f>+B22+1</f>
        <v>11</v>
      </c>
      <c r="C26" s="6" t="s">
        <v>77</v>
      </c>
      <c r="D26" s="145">
        <f>+Bilanz!C15</f>
        <v>21</v>
      </c>
      <c r="E26" s="146">
        <f>+D27</f>
        <v>60</v>
      </c>
      <c r="F26" s="146">
        <f>+E27</f>
        <v>60</v>
      </c>
      <c r="G26" s="146">
        <f t="shared" ref="G26" si="14">+F27</f>
        <v>60</v>
      </c>
      <c r="H26" s="131">
        <f>+D26</f>
        <v>21</v>
      </c>
      <c r="I26" s="6"/>
      <c r="J26" s="145">
        <f>Bilanz!G15</f>
        <v>60</v>
      </c>
      <c r="K26" s="146">
        <f>+J27</f>
        <v>60</v>
      </c>
      <c r="L26" s="146">
        <f t="shared" ref="L26:M26" si="15">+K27</f>
        <v>60</v>
      </c>
      <c r="M26" s="146">
        <f t="shared" si="15"/>
        <v>60</v>
      </c>
      <c r="N26" s="131">
        <f>+J26</f>
        <v>60</v>
      </c>
      <c r="O26" s="6"/>
      <c r="P26" s="145">
        <f>Bilanz!M15</f>
        <v>60</v>
      </c>
      <c r="Q26" s="146">
        <f>+P27</f>
        <v>60</v>
      </c>
      <c r="R26" s="146">
        <f t="shared" ref="R26" si="16">+Q27</f>
        <v>60</v>
      </c>
      <c r="S26" s="146">
        <f t="shared" ref="S26" si="17">+R27</f>
        <v>60</v>
      </c>
      <c r="T26" s="131" t="s">
        <v>55</v>
      </c>
    </row>
    <row r="27" spans="1:20" ht="30" customHeight="1" thickBot="1" x14ac:dyDescent="0.45">
      <c r="A27" s="106" t="s">
        <v>48</v>
      </c>
      <c r="B27" s="7" t="s">
        <v>78</v>
      </c>
      <c r="C27" s="7"/>
      <c r="D27" s="147">
        <f>+D25+D26</f>
        <v>60</v>
      </c>
      <c r="E27" s="148">
        <f t="shared" ref="E27:G27" si="18">+E25+E26</f>
        <v>60</v>
      </c>
      <c r="F27" s="148">
        <f t="shared" si="18"/>
        <v>60</v>
      </c>
      <c r="G27" s="148">
        <f t="shared" si="18"/>
        <v>60</v>
      </c>
      <c r="H27" s="149">
        <f>+G27</f>
        <v>60</v>
      </c>
      <c r="I27" s="7"/>
      <c r="J27" s="147">
        <f>+J25+J26</f>
        <v>60</v>
      </c>
      <c r="K27" s="148">
        <f>+K25+K26</f>
        <v>60</v>
      </c>
      <c r="L27" s="148">
        <f t="shared" ref="L27:M27" si="19">+L25+L26</f>
        <v>60</v>
      </c>
      <c r="M27" s="148">
        <f t="shared" si="19"/>
        <v>60</v>
      </c>
      <c r="N27" s="149">
        <f>+M27</f>
        <v>60</v>
      </c>
      <c r="O27" s="7"/>
      <c r="P27" s="147">
        <f>+P25+P26</f>
        <v>60</v>
      </c>
      <c r="Q27" s="148">
        <f>+Q25+Q26</f>
        <v>60</v>
      </c>
      <c r="R27" s="148">
        <f>+R25+R26</f>
        <v>60</v>
      </c>
      <c r="S27" s="148">
        <f>+S25+S26</f>
        <v>60</v>
      </c>
      <c r="T27" s="149" t="s">
        <v>55</v>
      </c>
    </row>
    <row r="30" spans="1:20" x14ac:dyDescent="0.25">
      <c r="A30" s="106" t="s">
        <v>37</v>
      </c>
      <c r="B30" s="7" t="s">
        <v>80</v>
      </c>
    </row>
  </sheetData>
  <sheetProtection selectLockedCells="1" selectUnlockedCells="1"/>
  <phoneticPr fontId="10" type="noConversion"/>
  <printOptions horizontalCentered="1" verticalCentered="1"/>
  <pageMargins left="0.27569444444444446" right="0.27569444444444446" top="0.70833333333333337" bottom="0.35416666666666669" header="0.51180555555555551" footer="0.51180555555555551"/>
  <pageSetup paperSize="9" scale="53"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
  <sheetViews>
    <sheetView workbookViewId="0">
      <selection activeCell="L25" sqref="L25"/>
    </sheetView>
  </sheetViews>
  <sheetFormatPr baseColWidth="10" defaultRowHeight="12.7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Bilanz</vt:lpstr>
      <vt:lpstr>GuV</vt:lpstr>
      <vt:lpstr>Finanzplan</vt:lpstr>
      <vt:lpstr>Anleitung</vt:lpstr>
      <vt:lpstr>Bilanz!Druckbereich</vt:lpstr>
      <vt:lpstr>GuV!Druckbereich</vt:lpstr>
    </vt:vector>
  </TitlesOfParts>
  <Company>Jakob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Robert Jakob</dc:creator>
  <cp:lastModifiedBy>uwe</cp:lastModifiedBy>
  <cp:lastPrinted>2015-01-22T15:46:54Z</cp:lastPrinted>
  <dcterms:created xsi:type="dcterms:W3CDTF">2000-05-31T14:49:39Z</dcterms:created>
  <dcterms:modified xsi:type="dcterms:W3CDTF">2018-09-28T05:54:06Z</dcterms:modified>
</cp:coreProperties>
</file>